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30\CR 43\2017\06-12-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r:id="rId2"/>
    <sheet name="G-3" sheetId="4695" state="hidden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F30" i="4696"/>
  <c r="T29" i="4696"/>
  <c r="M29" i="4696"/>
  <c r="F29" i="4696"/>
  <c r="T28" i="4696"/>
  <c r="M28" i="4696"/>
  <c r="F28" i="4696"/>
  <c r="T27" i="4696"/>
  <c r="M27" i="4696"/>
  <c r="N30" i="4696" s="1"/>
  <c r="F27" i="4696"/>
  <c r="T26" i="4696"/>
  <c r="M26" i="4696"/>
  <c r="N29" i="4696" s="1"/>
  <c r="F26" i="4696"/>
  <c r="T25" i="4696"/>
  <c r="M25" i="4696"/>
  <c r="F25" i="4696"/>
  <c r="T24" i="4696"/>
  <c r="M24" i="4696"/>
  <c r="N27" i="4696" s="1"/>
  <c r="F24" i="4696"/>
  <c r="T23" i="4696"/>
  <c r="M23" i="4696"/>
  <c r="F23" i="4696"/>
  <c r="T22" i="4696"/>
  <c r="M22" i="4696"/>
  <c r="F22" i="4696"/>
  <c r="T21" i="4696"/>
  <c r="M21" i="4696"/>
  <c r="F21" i="4696"/>
  <c r="T20" i="4696"/>
  <c r="M20" i="4696"/>
  <c r="F20" i="4696"/>
  <c r="T19" i="4696"/>
  <c r="M19" i="4696"/>
  <c r="N22" i="4696" s="1"/>
  <c r="G19" i="4696"/>
  <c r="F19" i="4696"/>
  <c r="T18" i="4696"/>
  <c r="M18" i="4696"/>
  <c r="G18" i="4696"/>
  <c r="F18" i="4696"/>
  <c r="T17" i="4696"/>
  <c r="M17" i="4696"/>
  <c r="G17" i="4696"/>
  <c r="F17" i="4696"/>
  <c r="T16" i="4696"/>
  <c r="U19" i="4696" s="1"/>
  <c r="M16" i="4696"/>
  <c r="G16" i="4696"/>
  <c r="F16" i="4696"/>
  <c r="T15" i="4696"/>
  <c r="M15" i="4696"/>
  <c r="N18" i="4696" s="1"/>
  <c r="G15" i="4696"/>
  <c r="F15" i="4696"/>
  <c r="T14" i="4696"/>
  <c r="U17" i="4696" s="1"/>
  <c r="M14" i="4696"/>
  <c r="N17" i="4696" s="1"/>
  <c r="G14" i="4696"/>
  <c r="F14" i="4696"/>
  <c r="T13" i="4696"/>
  <c r="M13" i="4696"/>
  <c r="N16" i="4696" s="1"/>
  <c r="G13" i="4696"/>
  <c r="F13" i="4696"/>
  <c r="T12" i="4696"/>
  <c r="M12" i="4696"/>
  <c r="F12" i="4696"/>
  <c r="T11" i="4696"/>
  <c r="M11" i="4696"/>
  <c r="F11" i="4696"/>
  <c r="T10" i="4696"/>
  <c r="M10" i="4696"/>
  <c r="F10" i="4696"/>
  <c r="T31" i="4695"/>
  <c r="U31" i="4695" s="1"/>
  <c r="M31" i="4695"/>
  <c r="N31" i="4695" s="1"/>
  <c r="F31" i="4695"/>
  <c r="G31" i="4695" s="1"/>
  <c r="T30" i="4695"/>
  <c r="U30" i="4695" s="1"/>
  <c r="M30" i="4695"/>
  <c r="N30" i="4695" s="1"/>
  <c r="F30" i="4695"/>
  <c r="G30" i="4695" s="1"/>
  <c r="T29" i="4695"/>
  <c r="U29" i="4695" s="1"/>
  <c r="M29" i="4695"/>
  <c r="N29" i="4695" s="1"/>
  <c r="F29" i="4695"/>
  <c r="G29" i="4695" s="1"/>
  <c r="T28" i="4695"/>
  <c r="U28" i="4695" s="1"/>
  <c r="M28" i="4695"/>
  <c r="N28" i="4695" s="1"/>
  <c r="F28" i="4695"/>
  <c r="G28" i="4695" s="1"/>
  <c r="T27" i="4695"/>
  <c r="U27" i="4695" s="1"/>
  <c r="M27" i="4695"/>
  <c r="N27" i="4695" s="1"/>
  <c r="F27" i="4695"/>
  <c r="G27" i="4695" s="1"/>
  <c r="T26" i="4695"/>
  <c r="U26" i="4695" s="1"/>
  <c r="M26" i="4695"/>
  <c r="N26" i="4695" s="1"/>
  <c r="F26" i="4695"/>
  <c r="G26" i="4695" s="1"/>
  <c r="T25" i="4695"/>
  <c r="U25" i="4695" s="1"/>
  <c r="M25" i="4695"/>
  <c r="N25" i="4695" s="1"/>
  <c r="F25" i="4695"/>
  <c r="G25" i="4695" s="1"/>
  <c r="T24" i="4695"/>
  <c r="U24" i="4695" s="1"/>
  <c r="M24" i="4695"/>
  <c r="N24" i="4695" s="1"/>
  <c r="F24" i="4695"/>
  <c r="G24" i="4695" s="1"/>
  <c r="T23" i="4695"/>
  <c r="U23" i="4695" s="1"/>
  <c r="M23" i="4695"/>
  <c r="N23" i="4695" s="1"/>
  <c r="F23" i="4695"/>
  <c r="G23" i="4695" s="1"/>
  <c r="T22" i="4695"/>
  <c r="U22" i="4695" s="1"/>
  <c r="M22" i="4695"/>
  <c r="N22" i="4695" s="1"/>
  <c r="F22" i="4695"/>
  <c r="G22" i="4695" s="1"/>
  <c r="T21" i="4695"/>
  <c r="U21" i="4695" s="1"/>
  <c r="M21" i="4695"/>
  <c r="N21" i="4695" s="1"/>
  <c r="F21" i="4695"/>
  <c r="G21" i="4695" s="1"/>
  <c r="T20" i="4695"/>
  <c r="U20" i="4695" s="1"/>
  <c r="M20" i="4695"/>
  <c r="N20" i="4695" s="1"/>
  <c r="F20" i="4695"/>
  <c r="G20" i="4695" s="1"/>
  <c r="T19" i="4695"/>
  <c r="U19" i="4695" s="1"/>
  <c r="M19" i="4695"/>
  <c r="N19" i="4695" s="1"/>
  <c r="F19" i="4695"/>
  <c r="G19" i="4695" s="1"/>
  <c r="T18" i="4695"/>
  <c r="U18" i="4695" s="1"/>
  <c r="M18" i="4695"/>
  <c r="N18" i="4695" s="1"/>
  <c r="F18" i="4695"/>
  <c r="G18" i="4695" s="1"/>
  <c r="T17" i="4695"/>
  <c r="U17" i="4695" s="1"/>
  <c r="M17" i="4695"/>
  <c r="N17" i="4695" s="1"/>
  <c r="F17" i="4695"/>
  <c r="G17" i="4695" s="1"/>
  <c r="T16" i="4695"/>
  <c r="U16" i="4695" s="1"/>
  <c r="M16" i="4695"/>
  <c r="N16" i="4695" s="1"/>
  <c r="F16" i="4695"/>
  <c r="G16" i="4695" s="1"/>
  <c r="T15" i="4695"/>
  <c r="U15" i="4695" s="1"/>
  <c r="M15" i="4695"/>
  <c r="N15" i="4695" s="1"/>
  <c r="F15" i="4695"/>
  <c r="G15" i="4695" s="1"/>
  <c r="T14" i="4695"/>
  <c r="U14" i="4695" s="1"/>
  <c r="M14" i="4695"/>
  <c r="N14" i="4695" s="1"/>
  <c r="F14" i="4695"/>
  <c r="G14" i="4695" s="1"/>
  <c r="T13" i="4695"/>
  <c r="U13" i="4695" s="1"/>
  <c r="U32" i="4695" s="1"/>
  <c r="M13" i="4695"/>
  <c r="N13" i="4695" s="1"/>
  <c r="F13" i="4695"/>
  <c r="G13" i="4695" s="1"/>
  <c r="G32" i="4695" s="1"/>
  <c r="T12" i="4695"/>
  <c r="N12" i="4695"/>
  <c r="M12" i="4695"/>
  <c r="F12" i="4695"/>
  <c r="T11" i="4695"/>
  <c r="N11" i="4695"/>
  <c r="M11" i="4695"/>
  <c r="F11" i="4695"/>
  <c r="T10" i="4695"/>
  <c r="N10" i="4695"/>
  <c r="N32" i="4695" s="1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G20" i="4694" s="1"/>
  <c r="T19" i="4694"/>
  <c r="M19" i="4694"/>
  <c r="F19" i="4694"/>
  <c r="G19" i="4694" s="1"/>
  <c r="T18" i="4694"/>
  <c r="M18" i="4694"/>
  <c r="F18" i="4694"/>
  <c r="G18" i="4694" s="1"/>
  <c r="T17" i="4694"/>
  <c r="M17" i="4694"/>
  <c r="F17" i="4694"/>
  <c r="G17" i="4694" s="1"/>
  <c r="T16" i="4694"/>
  <c r="M16" i="4694"/>
  <c r="F16" i="4694"/>
  <c r="G16" i="4694" s="1"/>
  <c r="T15" i="4694"/>
  <c r="M15" i="4694"/>
  <c r="F15" i="4694"/>
  <c r="G15" i="4694" s="1"/>
  <c r="T14" i="4694"/>
  <c r="M14" i="4694"/>
  <c r="F14" i="4694"/>
  <c r="G14" i="4694" s="1"/>
  <c r="T13" i="4694"/>
  <c r="M13" i="4694"/>
  <c r="F13" i="4694"/>
  <c r="G13" i="4694" s="1"/>
  <c r="T12" i="4694"/>
  <c r="M12" i="4694"/>
  <c r="N12" i="4694" s="1"/>
  <c r="F12" i="4694"/>
  <c r="T11" i="4694"/>
  <c r="M11" i="4694"/>
  <c r="F11" i="4694"/>
  <c r="T10" i="4694"/>
  <c r="M10" i="4694"/>
  <c r="F10" i="4694"/>
  <c r="T30" i="4678"/>
  <c r="T31" i="4678"/>
  <c r="U31" i="4696" l="1"/>
  <c r="U25" i="4696"/>
  <c r="U15" i="4696"/>
  <c r="U16" i="4696"/>
  <c r="U28" i="4696"/>
  <c r="U20" i="4696"/>
  <c r="U21" i="4696"/>
  <c r="U22" i="4696"/>
  <c r="U27" i="4696"/>
  <c r="U29" i="4696"/>
  <c r="U30" i="4696"/>
  <c r="U24" i="4696"/>
  <c r="U26" i="4696"/>
  <c r="U23" i="4696"/>
  <c r="U18" i="4696"/>
  <c r="N19" i="4696"/>
  <c r="N21" i="4696"/>
  <c r="N26" i="4696"/>
  <c r="N23" i="4696"/>
  <c r="N24" i="4696"/>
  <c r="N31" i="4696"/>
  <c r="N28" i="4696"/>
  <c r="N25" i="4696"/>
  <c r="N20" i="4696"/>
  <c r="G29" i="4696"/>
  <c r="G21" i="4696"/>
  <c r="G27" i="4696"/>
  <c r="G20" i="4696"/>
  <c r="N10" i="4696"/>
  <c r="N12" i="4696"/>
  <c r="G31" i="4696"/>
  <c r="G25" i="4696"/>
  <c r="N11" i="4696"/>
  <c r="G30" i="4696"/>
  <c r="G26" i="4696"/>
  <c r="G28" i="4696"/>
  <c r="G22" i="4696"/>
  <c r="G23" i="4696"/>
  <c r="G24" i="4696"/>
  <c r="U30" i="4694"/>
  <c r="U31" i="4694"/>
  <c r="U28" i="4694"/>
  <c r="U29" i="4694"/>
  <c r="U27" i="4694"/>
  <c r="U26" i="4694"/>
  <c r="U24" i="4694"/>
  <c r="U25" i="4694"/>
  <c r="U23" i="4694"/>
  <c r="U22" i="4694"/>
  <c r="U20" i="4694"/>
  <c r="U21" i="4694"/>
  <c r="U18" i="4694"/>
  <c r="U19" i="4694"/>
  <c r="U17" i="4694"/>
  <c r="U16" i="4694"/>
  <c r="T12" i="4697"/>
  <c r="U15" i="4694"/>
  <c r="U14" i="4694"/>
  <c r="U13" i="4694"/>
  <c r="M12" i="4697"/>
  <c r="N30" i="4694"/>
  <c r="N31" i="4694"/>
  <c r="N28" i="4694"/>
  <c r="N29" i="4694"/>
  <c r="N26" i="4694"/>
  <c r="N27" i="4694"/>
  <c r="N24" i="4694"/>
  <c r="N25" i="4694"/>
  <c r="N23" i="4694"/>
  <c r="N22" i="4694"/>
  <c r="N20" i="4694"/>
  <c r="N21" i="4694"/>
  <c r="N19" i="4694"/>
  <c r="N18" i="4694"/>
  <c r="N16" i="4694"/>
  <c r="N17" i="4694"/>
  <c r="N13" i="4694"/>
  <c r="N15" i="4694"/>
  <c r="N14" i="4694"/>
  <c r="N11" i="4694"/>
  <c r="N10" i="4694"/>
  <c r="G31" i="4694"/>
  <c r="G29" i="4694"/>
  <c r="G30" i="4694"/>
  <c r="G28" i="4694"/>
  <c r="G27" i="4694"/>
  <c r="G26" i="4694"/>
  <c r="G25" i="4694"/>
  <c r="G24" i="4694"/>
  <c r="G22" i="4694"/>
  <c r="G21" i="4694"/>
  <c r="G23" i="4694"/>
  <c r="T31" i="4697"/>
  <c r="T30" i="4697"/>
  <c r="T18" i="4697"/>
  <c r="T15" i="4697"/>
  <c r="T14" i="4697"/>
  <c r="T13" i="4697"/>
  <c r="T17" i="4697"/>
  <c r="T16" i="4697"/>
  <c r="T11" i="4697"/>
  <c r="T10" i="4697"/>
  <c r="T19" i="4697"/>
  <c r="M19" i="4697"/>
  <c r="M18" i="4697"/>
  <c r="M17" i="4697"/>
  <c r="M16" i="4697"/>
  <c r="M15" i="4697"/>
  <c r="M14" i="4697"/>
  <c r="M13" i="4697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N12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U21" i="4697" s="1"/>
  <c r="F21" i="4697"/>
  <c r="M20" i="4697"/>
  <c r="N13" i="4696"/>
  <c r="U13" i="4696"/>
  <c r="N14" i="4696"/>
  <c r="U14" i="4696"/>
  <c r="N15" i="4696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N32" i="4696" l="1"/>
  <c r="G32" i="4696"/>
  <c r="U15" i="4697"/>
  <c r="U14" i="4697"/>
  <c r="U32" i="4694"/>
  <c r="U16" i="4697"/>
  <c r="N32" i="4694"/>
  <c r="G32" i="4694"/>
  <c r="G21" i="4697"/>
  <c r="U13" i="4697"/>
  <c r="U20" i="4697"/>
  <c r="U19" i="4697"/>
  <c r="U18" i="4697"/>
  <c r="U17" i="4697"/>
  <c r="U31" i="4678"/>
  <c r="U30" i="4697"/>
  <c r="U29" i="4697"/>
  <c r="U27" i="4678"/>
  <c r="U19" i="4678"/>
  <c r="U17" i="4678"/>
  <c r="U31" i="4697"/>
  <c r="U29" i="4678"/>
  <c r="U30" i="4678"/>
  <c r="U25" i="4678"/>
  <c r="U25" i="4697"/>
  <c r="U23" i="4678"/>
  <c r="U21" i="4678"/>
  <c r="U20" i="4678"/>
  <c r="U15" i="4678"/>
  <c r="U14" i="4678"/>
  <c r="N14" i="4697"/>
  <c r="N20" i="4697"/>
  <c r="N28" i="4697"/>
  <c r="N24" i="4697"/>
  <c r="N24" i="4678"/>
  <c r="N22" i="4678"/>
  <c r="N20" i="4678"/>
  <c r="N19" i="4697"/>
  <c r="N18" i="4697"/>
  <c r="N18" i="4678"/>
  <c r="N17" i="4697"/>
  <c r="N16" i="4697"/>
  <c r="N16" i="4678"/>
  <c r="N13" i="4697"/>
  <c r="N15" i="4697"/>
  <c r="G22" i="4678"/>
  <c r="G30" i="4678"/>
  <c r="G28" i="4678"/>
  <c r="G27" i="4697"/>
  <c r="G26" i="4678"/>
  <c r="G23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M10" i="4678"/>
  <c r="F10" i="4678"/>
  <c r="G13" i="4678" s="1"/>
  <c r="J36" i="4689" l="1"/>
  <c r="J33" i="4689"/>
  <c r="J30" i="4689"/>
  <c r="J40" i="4689"/>
  <c r="J34" i="4689"/>
  <c r="J32" i="4689"/>
  <c r="J28" i="4689"/>
  <c r="J26" i="4689"/>
  <c r="J23" i="4689"/>
  <c r="J20" i="4689"/>
  <c r="J14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<sst xmlns="http://schemas.openxmlformats.org/spreadsheetml/2006/main" count="752" uniqueCount="148">
  <si>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</si>
  <si>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</si>
  <si>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</si>
  <si>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</si>
  <si>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</si>
  <si>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</si>
  <si>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</si>
  <si>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</si>
  <si>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</si>
  <si>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</si>
  <si>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</si>
  <si>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</si>
  <si>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</si>
  <si>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</si>
  <si>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</si>
  <si>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</si>
  <si>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</si>
  <si>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</si>
  <si>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</si>
  <si>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</si>
  <si>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</si>
  <si>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</si>
  <si>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</si>
  <si>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</si>
  <si>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</si>
  <si>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</si>
  <si>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</si>
  <si>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</si>
  <si>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</si>
  <si>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</si>
  <si>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</si>
  <si>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</si>
  <si>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</si>
  <si>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</si>
  <si>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</si>
  <si>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</si>
  <si>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</si>
  <si>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</si>
  <si>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</si>
  <si>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</si>
  <si>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</si>
  <si>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</si>
  <si>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</si>
  <si>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</si>
  <si>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</si>
  <si>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</si>
  <si>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</si>
  <si>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</si>
  <si>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</si>
  <si>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</si>
  <si>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</si>
  <si>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</si>
  <si>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</si>
  <si>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</si>
  <si>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</si>
  <si>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</si>
  <si>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</si>
  <si>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</si>
  <si>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</si>
  <si>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</si>
  <si>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</si>
  <si>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</si>
  <si>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</si>
  <si>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</si>
  <si>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</si>
  <si>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</si>
  <si>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</si>
  <si>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</si>
  <si>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</si>
  <si>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</si>
  <si>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</si>
  <si>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</si>
  <si>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</si>
  <si>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</si>
  <si>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</si>
  <si>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</si>
  <si>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</si>
  <si>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</si>
  <si>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</si>
  <si>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</si>
  <si>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</si>
  <si>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</si>
  <si>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</si>
  <si>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</si>
  <si>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</si>
  <si>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</si>
  <si>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</si>
  <si>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</si>
  <si>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</si>
  <si>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</si>
  <si>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</si>
  <si>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</si>
  <si>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</si>
  <si>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</si>
  <si>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</si>
  <si>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</si>
  <si>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</si>
  <si>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</si>
  <si>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</si>
  <si>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</si>
  <si>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</si>
  <si>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</si>
  <si>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</si>
  <si>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</si>
  <si>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</si>
  <si>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</si>
  <si>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</si>
  <si>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</si>
  <si>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</si>
  <si>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</si>
  <si>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</si>
  <si>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</si>
  <si>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</si>
  <si>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</si>
  <si>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</si>
  <si>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</si>
  <si>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</si>
  <si>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</si>
  <si>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</si>
  <si>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</si>
  <si>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</si>
  <si>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</si>
  <si>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</si>
  <si>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</si>
  <si>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</si>
  <si>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</si>
  <si>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</si>
  <si>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</si>
  <si>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</si>
  <si>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</si>
  <si>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</si>
  <si>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</si>
  <si>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</si>
  <si>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</si>
  <si>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72 - CR 43</t>
  </si>
  <si>
    <t>IVAN FONSECA</t>
  </si>
  <si>
    <t>7:30 - 8:30</t>
  </si>
  <si>
    <t>12:00 - 13:00</t>
  </si>
  <si>
    <t>19:15 - 20:15</t>
  </si>
  <si>
    <t>JHONY NAVARRO</t>
  </si>
  <si>
    <t>11:30 - 12:30</t>
  </si>
  <si>
    <t>17:15 - 18:15</t>
  </si>
  <si>
    <t>JULIO VASQUEZ</t>
  </si>
  <si>
    <t>9:30 - 10:30</t>
  </si>
  <si>
    <t>14:00 - 16:00</t>
  </si>
  <si>
    <t>18:00 - 20:00</t>
  </si>
  <si>
    <t>7:45 - 8:45</t>
  </si>
  <si>
    <t>17:45 - 18:45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</si>
</sst>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241.5</c:v>
                </c:pt>
                <c:pt idx="11">
                  <c:v>271</c:v>
                </c:pt>
                <c:pt idx="12">
                  <c:v>254.5</c:v>
                </c:pt>
                <c:pt idx="13">
                  <c:v>251</c:v>
                </c:pt>
                <c:pt idx="14">
                  <c:v>241</c:v>
                </c:pt>
                <c:pt idx="15">
                  <c:v>228.5</c:v>
                </c:pt>
                <c:pt idx="16">
                  <c:v>259</c:v>
                </c:pt>
                <c:pt idx="17">
                  <c:v>211.5</c:v>
                </c:pt>
                <c:pt idx="18">
                  <c:v>234</c:v>
                </c:pt>
                <c:pt idx="19">
                  <c:v>212</c:v>
                </c:pt>
                <c:pt idx="20">
                  <c:v>212.5</c:v>
                </c:pt>
                <c:pt idx="21">
                  <c:v>221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57568"/>
        <c:axId val="174069384"/>
      </c:barChart>
      <c:catAx>
        <c:axId val="17295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69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69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5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535</c:v>
                </c:pt>
                <c:pt idx="11">
                  <c:v>580</c:v>
                </c:pt>
                <c:pt idx="12">
                  <c:v>549</c:v>
                </c:pt>
                <c:pt idx="13">
                  <c:v>553</c:v>
                </c:pt>
                <c:pt idx="14">
                  <c:v>572.5</c:v>
                </c:pt>
                <c:pt idx="15">
                  <c:v>495.5</c:v>
                </c:pt>
                <c:pt idx="16">
                  <c:v>623</c:v>
                </c:pt>
                <c:pt idx="17">
                  <c:v>551.5</c:v>
                </c:pt>
                <c:pt idx="18">
                  <c:v>521.5</c:v>
                </c:pt>
                <c:pt idx="19">
                  <c:v>574</c:v>
                </c:pt>
                <c:pt idx="20">
                  <c:v>612</c:v>
                </c:pt>
                <c:pt idx="21">
                  <c:v>599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83320"/>
        <c:axId val="175074216"/>
      </c:barChart>
      <c:catAx>
        <c:axId val="175183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4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74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83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476.5</c:v>
                </c:pt>
                <c:pt idx="3">
                  <c:v>488.5</c:v>
                </c:pt>
                <c:pt idx="4">
                  <c:v>576</c:v>
                </c:pt>
                <c:pt idx="5">
                  <c:v>507</c:v>
                </c:pt>
                <c:pt idx="6">
                  <c:v>567</c:v>
                </c:pt>
                <c:pt idx="7">
                  <c:v>604.5</c:v>
                </c:pt>
                <c:pt idx="8">
                  <c:v>573</c:v>
                </c:pt>
                <c:pt idx="9">
                  <c:v>512</c:v>
                </c:pt>
                <c:pt idx="10">
                  <c:v>455</c:v>
                </c:pt>
                <c:pt idx="11">
                  <c:v>449.5</c:v>
                </c:pt>
                <c:pt idx="12">
                  <c:v>523</c:v>
                </c:pt>
                <c:pt idx="13">
                  <c:v>535</c:v>
                </c:pt>
                <c:pt idx="14">
                  <c:v>527.5</c:v>
                </c:pt>
                <c:pt idx="15">
                  <c:v>620</c:v>
                </c:pt>
                <c:pt idx="16">
                  <c:v>501.5</c:v>
                </c:pt>
                <c:pt idx="17">
                  <c:v>622</c:v>
                </c:pt>
                <c:pt idx="18">
                  <c:v>0</c:v>
                </c:pt>
                <c:pt idx="19">
                  <c:v>0</c:v>
                </c:pt>
                <c:pt idx="20">
                  <c:v>498.5</c:v>
                </c:pt>
                <c:pt idx="21">
                  <c:v>569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67432"/>
        <c:axId val="175467824"/>
      </c:barChart>
      <c:catAx>
        <c:axId val="175467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4678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467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67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563</c:v>
                </c:pt>
                <c:pt idx="1">
                  <c:v>575.5</c:v>
                </c:pt>
                <c:pt idx="2">
                  <c:v>554.5</c:v>
                </c:pt>
                <c:pt idx="3">
                  <c:v>520</c:v>
                </c:pt>
                <c:pt idx="4">
                  <c:v>592.5</c:v>
                </c:pt>
                <c:pt idx="5">
                  <c:v>547</c:v>
                </c:pt>
                <c:pt idx="6">
                  <c:v>584</c:v>
                </c:pt>
                <c:pt idx="7">
                  <c:v>590.5</c:v>
                </c:pt>
                <c:pt idx="8">
                  <c:v>656</c:v>
                </c:pt>
                <c:pt idx="9">
                  <c:v>555.5</c:v>
                </c:pt>
                <c:pt idx="10">
                  <c:v>501</c:v>
                </c:pt>
                <c:pt idx="11">
                  <c:v>509</c:v>
                </c:pt>
                <c:pt idx="12">
                  <c:v>501.5</c:v>
                </c:pt>
                <c:pt idx="13">
                  <c:v>543</c:v>
                </c:pt>
                <c:pt idx="14">
                  <c:v>486.5</c:v>
                </c:pt>
                <c:pt idx="15">
                  <c:v>466</c:v>
                </c:pt>
                <c:pt idx="16">
                  <c:v>410</c:v>
                </c:pt>
                <c:pt idx="17">
                  <c:v>430</c:v>
                </c:pt>
                <c:pt idx="18">
                  <c:v>360.5</c:v>
                </c:pt>
                <c:pt idx="19">
                  <c:v>374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68608"/>
        <c:axId val="175469000"/>
      </c:barChart>
      <c:catAx>
        <c:axId val="17546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69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69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6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963</c:v>
                </c:pt>
                <c:pt idx="11">
                  <c:v>1049.5</c:v>
                </c:pt>
                <c:pt idx="12">
                  <c:v>965</c:v>
                </c:pt>
                <c:pt idx="13">
                  <c:v>974</c:v>
                </c:pt>
                <c:pt idx="14">
                  <c:v>979</c:v>
                </c:pt>
                <c:pt idx="15">
                  <c:v>887.5</c:v>
                </c:pt>
                <c:pt idx="16">
                  <c:v>1059.5</c:v>
                </c:pt>
                <c:pt idx="17">
                  <c:v>937</c:v>
                </c:pt>
                <c:pt idx="18">
                  <c:v>911.5</c:v>
                </c:pt>
                <c:pt idx="19">
                  <c:v>924</c:v>
                </c:pt>
                <c:pt idx="20">
                  <c:v>995</c:v>
                </c:pt>
                <c:pt idx="21">
                  <c:v>957.5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69784"/>
        <c:axId val="175470176"/>
      </c:barChart>
      <c:catAx>
        <c:axId val="175469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0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69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820</c:v>
                </c:pt>
                <c:pt idx="3">
                  <c:v>830.5</c:v>
                </c:pt>
                <c:pt idx="4">
                  <c:v>989.5</c:v>
                </c:pt>
                <c:pt idx="5">
                  <c:v>886.5</c:v>
                </c:pt>
                <c:pt idx="6">
                  <c:v>955.5</c:v>
                </c:pt>
                <c:pt idx="7">
                  <c:v>1001.5</c:v>
                </c:pt>
                <c:pt idx="8">
                  <c:v>1002</c:v>
                </c:pt>
                <c:pt idx="9">
                  <c:v>900.5</c:v>
                </c:pt>
                <c:pt idx="10">
                  <c:v>827</c:v>
                </c:pt>
                <c:pt idx="11">
                  <c:v>798</c:v>
                </c:pt>
                <c:pt idx="12">
                  <c:v>860.5</c:v>
                </c:pt>
                <c:pt idx="13">
                  <c:v>889</c:v>
                </c:pt>
                <c:pt idx="14">
                  <c:v>875.5</c:v>
                </c:pt>
                <c:pt idx="15">
                  <c:v>1008</c:v>
                </c:pt>
                <c:pt idx="16">
                  <c:v>906.5</c:v>
                </c:pt>
                <c:pt idx="17">
                  <c:v>1015.5</c:v>
                </c:pt>
                <c:pt idx="18">
                  <c:v>0</c:v>
                </c:pt>
                <c:pt idx="19">
                  <c:v>0</c:v>
                </c:pt>
                <c:pt idx="20">
                  <c:v>880</c:v>
                </c:pt>
                <c:pt idx="21">
                  <c:v>988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70960"/>
        <c:axId val="176455304"/>
      </c:barChart>
      <c:catAx>
        <c:axId val="17547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4553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455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941.5</c:v>
                </c:pt>
                <c:pt idx="1">
                  <c:v>970</c:v>
                </c:pt>
                <c:pt idx="2">
                  <c:v>914</c:v>
                </c:pt>
                <c:pt idx="3">
                  <c:v>900</c:v>
                </c:pt>
                <c:pt idx="4">
                  <c:v>979</c:v>
                </c:pt>
                <c:pt idx="5">
                  <c:v>944.5</c:v>
                </c:pt>
                <c:pt idx="6">
                  <c:v>942.5</c:v>
                </c:pt>
                <c:pt idx="7">
                  <c:v>939</c:v>
                </c:pt>
                <c:pt idx="8">
                  <c:v>996.5</c:v>
                </c:pt>
                <c:pt idx="9">
                  <c:v>908</c:v>
                </c:pt>
                <c:pt idx="10">
                  <c:v>855.5</c:v>
                </c:pt>
                <c:pt idx="11">
                  <c:v>882.5</c:v>
                </c:pt>
                <c:pt idx="12">
                  <c:v>842</c:v>
                </c:pt>
                <c:pt idx="13">
                  <c:v>959.5</c:v>
                </c:pt>
                <c:pt idx="14">
                  <c:v>895</c:v>
                </c:pt>
                <c:pt idx="15">
                  <c:v>809.5</c:v>
                </c:pt>
                <c:pt idx="16">
                  <c:v>742.5</c:v>
                </c:pt>
                <c:pt idx="17">
                  <c:v>743.5</c:v>
                </c:pt>
                <c:pt idx="18">
                  <c:v>640.5</c:v>
                </c:pt>
                <c:pt idx="19">
                  <c:v>656.5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56088"/>
        <c:axId val="176456480"/>
      </c:barChart>
      <c:catAx>
        <c:axId val="176456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56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56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229</c:v>
                </c:pt>
                <c:pt idx="3">
                  <c:v>227.5</c:v>
                </c:pt>
                <c:pt idx="4">
                  <c:v>259</c:v>
                </c:pt>
                <c:pt idx="5">
                  <c:v>238</c:v>
                </c:pt>
                <c:pt idx="6">
                  <c:v>247</c:v>
                </c:pt>
                <c:pt idx="7">
                  <c:v>258</c:v>
                </c:pt>
                <c:pt idx="8">
                  <c:v>280.5</c:v>
                </c:pt>
                <c:pt idx="9">
                  <c:v>248</c:v>
                </c:pt>
                <c:pt idx="10">
                  <c:v>234</c:v>
                </c:pt>
                <c:pt idx="11">
                  <c:v>223.5</c:v>
                </c:pt>
                <c:pt idx="12">
                  <c:v>211</c:v>
                </c:pt>
                <c:pt idx="13">
                  <c:v>224.5</c:v>
                </c:pt>
                <c:pt idx="14">
                  <c:v>210.5</c:v>
                </c:pt>
                <c:pt idx="15">
                  <c:v>234.5</c:v>
                </c:pt>
                <c:pt idx="16">
                  <c:v>269</c:v>
                </c:pt>
                <c:pt idx="17">
                  <c:v>253.5</c:v>
                </c:pt>
                <c:pt idx="18">
                  <c:v>0</c:v>
                </c:pt>
                <c:pt idx="19">
                  <c:v>0</c:v>
                </c:pt>
                <c:pt idx="20">
                  <c:v>241.5</c:v>
                </c:pt>
                <c:pt idx="21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70168"/>
        <c:axId val="174070560"/>
      </c:barChart>
      <c:catAx>
        <c:axId val="174070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070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070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70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231.5</c:v>
                </c:pt>
                <c:pt idx="1">
                  <c:v>246.5</c:v>
                </c:pt>
                <c:pt idx="2">
                  <c:v>234</c:v>
                </c:pt>
                <c:pt idx="3">
                  <c:v>238</c:v>
                </c:pt>
                <c:pt idx="4">
                  <c:v>237</c:v>
                </c:pt>
                <c:pt idx="5">
                  <c:v>255.5</c:v>
                </c:pt>
                <c:pt idx="6">
                  <c:v>226</c:v>
                </c:pt>
                <c:pt idx="7">
                  <c:v>225.5</c:v>
                </c:pt>
                <c:pt idx="8">
                  <c:v>219.5</c:v>
                </c:pt>
                <c:pt idx="9">
                  <c:v>245.5</c:v>
                </c:pt>
                <c:pt idx="10">
                  <c:v>237.5</c:v>
                </c:pt>
                <c:pt idx="11">
                  <c:v>236.5</c:v>
                </c:pt>
                <c:pt idx="12">
                  <c:v>228</c:v>
                </c:pt>
                <c:pt idx="13">
                  <c:v>317</c:v>
                </c:pt>
                <c:pt idx="14">
                  <c:v>281</c:v>
                </c:pt>
                <c:pt idx="15">
                  <c:v>229</c:v>
                </c:pt>
                <c:pt idx="16">
                  <c:v>228.5</c:v>
                </c:pt>
                <c:pt idx="17">
                  <c:v>213.5</c:v>
                </c:pt>
                <c:pt idx="18">
                  <c:v>196.5</c:v>
                </c:pt>
                <c:pt idx="19">
                  <c:v>201.5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71344"/>
        <c:axId val="174071736"/>
      </c:barChart>
      <c:catAx>
        <c:axId val="17407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71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71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7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186.5</c:v>
                </c:pt>
                <c:pt idx="11">
                  <c:v>198.5</c:v>
                </c:pt>
                <c:pt idx="12">
                  <c:v>161.5</c:v>
                </c:pt>
                <c:pt idx="13">
                  <c:v>170</c:v>
                </c:pt>
                <c:pt idx="14">
                  <c:v>165.5</c:v>
                </c:pt>
                <c:pt idx="15">
                  <c:v>163.5</c:v>
                </c:pt>
                <c:pt idx="16">
                  <c:v>177.5</c:v>
                </c:pt>
                <c:pt idx="17">
                  <c:v>174</c:v>
                </c:pt>
                <c:pt idx="18">
                  <c:v>156</c:v>
                </c:pt>
                <c:pt idx="19">
                  <c:v>138</c:v>
                </c:pt>
                <c:pt idx="20">
                  <c:v>170.5</c:v>
                </c:pt>
                <c:pt idx="21">
                  <c:v>137.5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72520"/>
        <c:axId val="174072912"/>
      </c:barChart>
      <c:catAx>
        <c:axId val="174072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7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7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72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114.5</c:v>
                </c:pt>
                <c:pt idx="3">
                  <c:v>114.5</c:v>
                </c:pt>
                <c:pt idx="4">
                  <c:v>154.5</c:v>
                </c:pt>
                <c:pt idx="5">
                  <c:v>141.5</c:v>
                </c:pt>
                <c:pt idx="6">
                  <c:v>141.5</c:v>
                </c:pt>
                <c:pt idx="7">
                  <c:v>139</c:v>
                </c:pt>
                <c:pt idx="8">
                  <c:v>148.5</c:v>
                </c:pt>
                <c:pt idx="9">
                  <c:v>140.5</c:v>
                </c:pt>
                <c:pt idx="10">
                  <c:v>138</c:v>
                </c:pt>
                <c:pt idx="11">
                  <c:v>125</c:v>
                </c:pt>
                <c:pt idx="12">
                  <c:v>126.5</c:v>
                </c:pt>
                <c:pt idx="13">
                  <c:v>129.5</c:v>
                </c:pt>
                <c:pt idx="14">
                  <c:v>137.5</c:v>
                </c:pt>
                <c:pt idx="15">
                  <c:v>153.5</c:v>
                </c:pt>
                <c:pt idx="16">
                  <c:v>136</c:v>
                </c:pt>
                <c:pt idx="17">
                  <c:v>140</c:v>
                </c:pt>
                <c:pt idx="18">
                  <c:v>0</c:v>
                </c:pt>
                <c:pt idx="19">
                  <c:v>0</c:v>
                </c:pt>
                <c:pt idx="20">
                  <c:v>140</c:v>
                </c:pt>
                <c:pt idx="21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82144"/>
        <c:axId val="175182536"/>
      </c:barChart>
      <c:catAx>
        <c:axId val="17518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182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182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8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147</c:v>
                </c:pt>
                <c:pt idx="1">
                  <c:v>148</c:v>
                </c:pt>
                <c:pt idx="2">
                  <c:v>125.5</c:v>
                </c:pt>
                <c:pt idx="3">
                  <c:v>142</c:v>
                </c:pt>
                <c:pt idx="4">
                  <c:v>149.5</c:v>
                </c:pt>
                <c:pt idx="5">
                  <c:v>142</c:v>
                </c:pt>
                <c:pt idx="6">
                  <c:v>132.5</c:v>
                </c:pt>
                <c:pt idx="7">
                  <c:v>123</c:v>
                </c:pt>
                <c:pt idx="8">
                  <c:v>121</c:v>
                </c:pt>
                <c:pt idx="9">
                  <c:v>107</c:v>
                </c:pt>
                <c:pt idx="10">
                  <c:v>117</c:v>
                </c:pt>
                <c:pt idx="11">
                  <c:v>137</c:v>
                </c:pt>
                <c:pt idx="12">
                  <c:v>112.5</c:v>
                </c:pt>
                <c:pt idx="13">
                  <c:v>99.5</c:v>
                </c:pt>
                <c:pt idx="14">
                  <c:v>127.5</c:v>
                </c:pt>
                <c:pt idx="15">
                  <c:v>114.5</c:v>
                </c:pt>
                <c:pt idx="16">
                  <c:v>104</c:v>
                </c:pt>
                <c:pt idx="17">
                  <c:v>100</c:v>
                </c:pt>
                <c:pt idx="18">
                  <c:v>83.5</c:v>
                </c:pt>
                <c:pt idx="19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84888"/>
        <c:axId val="175185280"/>
      </c:barChart>
      <c:catAx>
        <c:axId val="175184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8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85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84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71864"/>
        <c:axId val="175072256"/>
      </c:barChart>
      <c:catAx>
        <c:axId val="175071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72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1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73040"/>
        <c:axId val="175073432"/>
      </c:barChart>
      <c:catAx>
        <c:axId val="17507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0734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073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84496"/>
        <c:axId val="175184104"/>
      </c:barChart>
      <c:catAx>
        <c:axId val="17518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84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84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8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W24" sqref="W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134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135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v>43075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645.5</v>
      </c>
      <c r="O10" s="92" t="s">
        <v>131</v>
      </c>
      <c r="P10" s="91">
        <v>52</v>
      </c>
      <c r="Q10" s="91">
        <v>159</v>
      </c>
      <c r="R10" s="91">
        <v>17</v>
      </c>
      <c r="S10" s="91">
        <v>5</v>
      </c>
      <c r="T10" s="103">
        <f t="shared" ref="T10:T29" si="2">P10*0.5+Q10*1+R10*2+S10*2.5</f>
        <v>231.5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433.5</v>
      </c>
      <c r="O11" s="15" t="s">
        <v>130</v>
      </c>
      <c r="P11" s="99">
        <v>41</v>
      </c>
      <c r="Q11" s="39">
        <v>189</v>
      </c>
      <c r="R11" s="39">
        <v>16</v>
      </c>
      <c r="S11" s="99">
        <v>2</v>
      </c>
      <c r="T11" s="6">
        <f t="shared" si="2"/>
        <v>246.5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44</v>
      </c>
      <c r="J12" s="99">
        <v>149</v>
      </c>
      <c r="K12" s="99">
        <v>19</v>
      </c>
      <c r="L12" s="99">
        <v>8</v>
      </c>
      <c r="M12" s="6">
        <f t="shared" si="1"/>
        <v>229</v>
      </c>
      <c r="N12" s="100">
        <f>M12+M11+M10+F31</f>
        <v>450</v>
      </c>
      <c r="O12" s="16" t="s">
        <v>29</v>
      </c>
      <c r="P12" s="99">
        <v>46</v>
      </c>
      <c r="Q12" s="39">
        <v>177</v>
      </c>
      <c r="R12" s="39">
        <v>17</v>
      </c>
      <c r="S12" s="99">
        <v>0</v>
      </c>
      <c r="T12" s="6">
        <f t="shared" si="2"/>
        <v>234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39</v>
      </c>
      <c r="J13" s="39">
        <v>164</v>
      </c>
      <c r="K13" s="39">
        <v>17</v>
      </c>
      <c r="L13" s="39">
        <v>4</v>
      </c>
      <c r="M13" s="6">
        <f t="shared" si="1"/>
        <v>227.5</v>
      </c>
      <c r="N13" s="2">
        <f>M13+M12+M11+M10</f>
        <v>456.5</v>
      </c>
      <c r="O13" s="16" t="s">
        <v>30</v>
      </c>
      <c r="P13" s="39">
        <v>52</v>
      </c>
      <c r="Q13" s="39">
        <v>168</v>
      </c>
      <c r="R13" s="39">
        <v>17</v>
      </c>
      <c r="S13" s="39">
        <v>4</v>
      </c>
      <c r="T13" s="6">
        <f t="shared" si="2"/>
        <v>238</v>
      </c>
      <c r="U13" s="95">
        <f>T13+T12+T11+T10</f>
        <v>950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41</v>
      </c>
      <c r="J14" s="39">
        <v>179</v>
      </c>
      <c r="K14" s="39">
        <v>21</v>
      </c>
      <c r="L14" s="39">
        <v>7</v>
      </c>
      <c r="M14" s="6">
        <f t="shared" si="1"/>
        <v>259</v>
      </c>
      <c r="N14" s="2">
        <f t="shared" ref="N14:N31" si="4">M14+M13+M12+M11</f>
        <v>715.5</v>
      </c>
      <c r="O14" s="16" t="s">
        <v>8</v>
      </c>
      <c r="P14" s="39">
        <v>59</v>
      </c>
      <c r="Q14" s="39">
        <v>164</v>
      </c>
      <c r="R14" s="39">
        <v>18</v>
      </c>
      <c r="S14" s="39">
        <v>3</v>
      </c>
      <c r="T14" s="6">
        <f t="shared" si="2"/>
        <v>237</v>
      </c>
      <c r="U14" s="95">
        <f t="shared" ref="U14:U29" si="5">T14+T13+T12+T11</f>
        <v>955.5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31</v>
      </c>
      <c r="J15" s="39">
        <v>171</v>
      </c>
      <c r="K15" s="39">
        <v>22</v>
      </c>
      <c r="L15" s="39">
        <v>3</v>
      </c>
      <c r="M15" s="6">
        <f t="shared" si="1"/>
        <v>238</v>
      </c>
      <c r="N15" s="2">
        <f t="shared" si="4"/>
        <v>953.5</v>
      </c>
      <c r="O15" s="15" t="s">
        <v>10</v>
      </c>
      <c r="P15" s="39">
        <v>48</v>
      </c>
      <c r="Q15" s="39">
        <v>181</v>
      </c>
      <c r="R15" s="39">
        <v>19</v>
      </c>
      <c r="S15" s="39">
        <v>5</v>
      </c>
      <c r="T15" s="6">
        <f t="shared" si="2"/>
        <v>255.5</v>
      </c>
      <c r="U15" s="95">
        <f t="shared" si="5"/>
        <v>964.5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54</v>
      </c>
      <c r="J16" s="39">
        <v>172</v>
      </c>
      <c r="K16" s="39">
        <v>19</v>
      </c>
      <c r="L16" s="39">
        <v>4</v>
      </c>
      <c r="M16" s="6">
        <f t="shared" si="1"/>
        <v>247</v>
      </c>
      <c r="N16" s="2">
        <f t="shared" si="4"/>
        <v>971.5</v>
      </c>
      <c r="O16" s="15" t="s">
        <v>13</v>
      </c>
      <c r="P16" s="39">
        <v>44</v>
      </c>
      <c r="Q16" s="39">
        <v>174</v>
      </c>
      <c r="R16" s="39">
        <v>15</v>
      </c>
      <c r="S16" s="39">
        <v>0</v>
      </c>
      <c r="T16" s="6">
        <f t="shared" si="2"/>
        <v>226</v>
      </c>
      <c r="U16" s="95">
        <f t="shared" si="5"/>
        <v>956.5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40</v>
      </c>
      <c r="J17" s="39">
        <v>199</v>
      </c>
      <c r="K17" s="39">
        <v>17</v>
      </c>
      <c r="L17" s="39">
        <v>2</v>
      </c>
      <c r="M17" s="6">
        <f t="shared" si="1"/>
        <v>258</v>
      </c>
      <c r="N17" s="2">
        <f t="shared" si="4"/>
        <v>1002</v>
      </c>
      <c r="O17" s="15" t="s">
        <v>16</v>
      </c>
      <c r="P17" s="39">
        <v>49</v>
      </c>
      <c r="Q17" s="39">
        <v>163</v>
      </c>
      <c r="R17" s="39">
        <v>19</v>
      </c>
      <c r="S17" s="39">
        <v>0</v>
      </c>
      <c r="T17" s="6">
        <f t="shared" si="2"/>
        <v>225.5</v>
      </c>
      <c r="U17" s="95">
        <f t="shared" si="5"/>
        <v>944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47</v>
      </c>
      <c r="J18" s="39">
        <v>214</v>
      </c>
      <c r="K18" s="39">
        <v>19</v>
      </c>
      <c r="L18" s="39">
        <v>2</v>
      </c>
      <c r="M18" s="6">
        <f t="shared" si="1"/>
        <v>280.5</v>
      </c>
      <c r="N18" s="2">
        <f t="shared" si="4"/>
        <v>1023.5</v>
      </c>
      <c r="O18" s="15" t="s">
        <v>41</v>
      </c>
      <c r="P18" s="39">
        <v>36</v>
      </c>
      <c r="Q18" s="39">
        <v>147</v>
      </c>
      <c r="R18" s="39">
        <v>26</v>
      </c>
      <c r="S18" s="39">
        <v>1</v>
      </c>
      <c r="T18" s="6">
        <f t="shared" si="2"/>
        <v>219.5</v>
      </c>
      <c r="U18" s="95">
        <f t="shared" si="5"/>
        <v>926.5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39</v>
      </c>
      <c r="J19" s="39">
        <v>194</v>
      </c>
      <c r="K19" s="39">
        <v>16</v>
      </c>
      <c r="L19" s="39">
        <v>1</v>
      </c>
      <c r="M19" s="6">
        <f t="shared" si="1"/>
        <v>248</v>
      </c>
      <c r="N19" s="2">
        <f t="shared" si="4"/>
        <v>1033.5</v>
      </c>
      <c r="O19" s="15" t="s">
        <v>42</v>
      </c>
      <c r="P19" s="39">
        <v>34</v>
      </c>
      <c r="Q19" s="39">
        <v>174</v>
      </c>
      <c r="R19" s="39">
        <v>21</v>
      </c>
      <c r="S19" s="39">
        <v>5</v>
      </c>
      <c r="T19" s="6">
        <f t="shared" si="2"/>
        <v>245.5</v>
      </c>
      <c r="U19" s="95">
        <f t="shared" si="5"/>
        <v>916.5</v>
      </c>
    </row>
    <row r="20" spans="1:21" ht="24" customHeight="1" x14ac:dyDescent="0.2">
      <c r="A20" s="94" t="s">
        <v>11</v>
      </c>
      <c r="B20" s="39">
        <v>47</v>
      </c>
      <c r="C20" s="39">
        <v>183</v>
      </c>
      <c r="D20" s="39">
        <v>15</v>
      </c>
      <c r="E20" s="39">
        <v>2</v>
      </c>
      <c r="F20" s="6">
        <f t="shared" si="0"/>
        <v>241.5</v>
      </c>
      <c r="G20" s="2">
        <f t="shared" si="3"/>
        <v>241.5</v>
      </c>
      <c r="H20" s="15" t="s">
        <v>12</v>
      </c>
      <c r="I20" s="39">
        <v>32</v>
      </c>
      <c r="J20" s="39">
        <v>185</v>
      </c>
      <c r="K20" s="39">
        <v>14</v>
      </c>
      <c r="L20" s="39">
        <v>2</v>
      </c>
      <c r="M20" s="6">
        <f t="shared" si="1"/>
        <v>234</v>
      </c>
      <c r="N20" s="2">
        <f t="shared" si="4"/>
        <v>1020.5</v>
      </c>
      <c r="O20" s="15" t="s">
        <v>109</v>
      </c>
      <c r="P20" s="39">
        <v>27</v>
      </c>
      <c r="Q20" s="39">
        <v>180</v>
      </c>
      <c r="R20" s="39">
        <v>22</v>
      </c>
      <c r="S20" s="39">
        <v>0</v>
      </c>
      <c r="T20" s="6">
        <f t="shared" si="2"/>
        <v>237.5</v>
      </c>
      <c r="U20" s="95">
        <f t="shared" si="5"/>
        <v>928</v>
      </c>
    </row>
    <row r="21" spans="1:21" ht="24" customHeight="1" x14ac:dyDescent="0.2">
      <c r="A21" s="94" t="s">
        <v>14</v>
      </c>
      <c r="B21" s="39">
        <v>58</v>
      </c>
      <c r="C21" s="39">
        <v>199</v>
      </c>
      <c r="D21" s="39">
        <v>19</v>
      </c>
      <c r="E21" s="39">
        <v>2</v>
      </c>
      <c r="F21" s="6">
        <f t="shared" si="0"/>
        <v>271</v>
      </c>
      <c r="G21" s="2">
        <f t="shared" si="3"/>
        <v>512.5</v>
      </c>
      <c r="H21" s="15" t="s">
        <v>15</v>
      </c>
      <c r="I21" s="39">
        <v>30</v>
      </c>
      <c r="J21" s="39">
        <v>176</v>
      </c>
      <c r="K21" s="39">
        <v>15</v>
      </c>
      <c r="L21" s="39">
        <v>1</v>
      </c>
      <c r="M21" s="6">
        <f t="shared" si="1"/>
        <v>223.5</v>
      </c>
      <c r="N21" s="2">
        <f t="shared" si="4"/>
        <v>986</v>
      </c>
      <c r="O21" s="15" t="s">
        <v>110</v>
      </c>
      <c r="P21" s="39">
        <v>47</v>
      </c>
      <c r="Q21" s="39">
        <v>159</v>
      </c>
      <c r="R21" s="39">
        <v>27</v>
      </c>
      <c r="S21" s="39">
        <v>0</v>
      </c>
      <c r="T21" s="6">
        <f t="shared" si="2"/>
        <v>236.5</v>
      </c>
      <c r="U21" s="95">
        <f t="shared" si="5"/>
        <v>939</v>
      </c>
    </row>
    <row r="22" spans="1:21" ht="24" customHeight="1" x14ac:dyDescent="0.2">
      <c r="A22" s="94" t="s">
        <v>17</v>
      </c>
      <c r="B22" s="39">
        <v>44</v>
      </c>
      <c r="C22" s="39">
        <v>196</v>
      </c>
      <c r="D22" s="39">
        <v>17</v>
      </c>
      <c r="E22" s="39">
        <v>1</v>
      </c>
      <c r="F22" s="6">
        <f t="shared" si="0"/>
        <v>254.5</v>
      </c>
      <c r="G22" s="2">
        <f t="shared" si="3"/>
        <v>767</v>
      </c>
      <c r="H22" s="15" t="s">
        <v>18</v>
      </c>
      <c r="I22" s="39">
        <v>40</v>
      </c>
      <c r="J22" s="39">
        <v>148</v>
      </c>
      <c r="K22" s="39">
        <v>19</v>
      </c>
      <c r="L22" s="39">
        <v>2</v>
      </c>
      <c r="M22" s="6">
        <f t="shared" si="1"/>
        <v>211</v>
      </c>
      <c r="N22" s="2">
        <f t="shared" si="4"/>
        <v>916.5</v>
      </c>
      <c r="O22" s="15" t="s">
        <v>111</v>
      </c>
      <c r="P22" s="39">
        <v>30</v>
      </c>
      <c r="Q22" s="39">
        <v>146</v>
      </c>
      <c r="R22" s="39">
        <v>31</v>
      </c>
      <c r="S22" s="39">
        <v>2</v>
      </c>
      <c r="T22" s="6">
        <f t="shared" si="2"/>
        <v>228</v>
      </c>
      <c r="U22" s="95">
        <f t="shared" si="5"/>
        <v>947.5</v>
      </c>
    </row>
    <row r="23" spans="1:21" ht="24" customHeight="1" x14ac:dyDescent="0.2">
      <c r="A23" s="94" t="s">
        <v>19</v>
      </c>
      <c r="B23" s="39">
        <v>29</v>
      </c>
      <c r="C23" s="39">
        <v>193</v>
      </c>
      <c r="D23" s="39">
        <v>18</v>
      </c>
      <c r="E23" s="39">
        <v>3</v>
      </c>
      <c r="F23" s="6">
        <f t="shared" si="0"/>
        <v>251</v>
      </c>
      <c r="G23" s="2">
        <f t="shared" si="3"/>
        <v>1018</v>
      </c>
      <c r="H23" s="15" t="s">
        <v>20</v>
      </c>
      <c r="I23" s="39">
        <v>49</v>
      </c>
      <c r="J23" s="39">
        <v>156</v>
      </c>
      <c r="K23" s="39">
        <v>17</v>
      </c>
      <c r="L23" s="39">
        <v>4</v>
      </c>
      <c r="M23" s="6">
        <f t="shared" si="1"/>
        <v>224.5</v>
      </c>
      <c r="N23" s="2">
        <f t="shared" si="4"/>
        <v>893</v>
      </c>
      <c r="O23" s="15" t="s">
        <v>112</v>
      </c>
      <c r="P23" s="39">
        <v>54</v>
      </c>
      <c r="Q23" s="39">
        <v>217</v>
      </c>
      <c r="R23" s="39">
        <v>34</v>
      </c>
      <c r="S23" s="39">
        <v>2</v>
      </c>
      <c r="T23" s="6">
        <f t="shared" si="2"/>
        <v>317</v>
      </c>
      <c r="U23" s="95">
        <f t="shared" si="5"/>
        <v>1019</v>
      </c>
    </row>
    <row r="24" spans="1:21" ht="24" customHeight="1" x14ac:dyDescent="0.2">
      <c r="A24" s="94" t="s">
        <v>21</v>
      </c>
      <c r="B24" s="39">
        <v>36</v>
      </c>
      <c r="C24" s="39">
        <v>167</v>
      </c>
      <c r="D24" s="39">
        <v>23</v>
      </c>
      <c r="E24" s="39">
        <v>4</v>
      </c>
      <c r="F24" s="6">
        <f t="shared" si="0"/>
        <v>241</v>
      </c>
      <c r="G24" s="2">
        <f t="shared" si="3"/>
        <v>1017.5</v>
      </c>
      <c r="H24" s="15" t="s">
        <v>22</v>
      </c>
      <c r="I24" s="39">
        <v>42</v>
      </c>
      <c r="J24" s="39">
        <v>149</v>
      </c>
      <c r="K24" s="39">
        <v>14</v>
      </c>
      <c r="L24" s="39">
        <v>5</v>
      </c>
      <c r="M24" s="6">
        <f t="shared" si="1"/>
        <v>210.5</v>
      </c>
      <c r="N24" s="2">
        <f t="shared" si="4"/>
        <v>869.5</v>
      </c>
      <c r="O24" s="15" t="s">
        <v>118</v>
      </c>
      <c r="P24" s="39">
        <v>46</v>
      </c>
      <c r="Q24" s="39">
        <v>191</v>
      </c>
      <c r="R24" s="39">
        <v>31</v>
      </c>
      <c r="S24" s="39">
        <v>2</v>
      </c>
      <c r="T24" s="6">
        <f t="shared" si="2"/>
        <v>281</v>
      </c>
      <c r="U24" s="95">
        <f t="shared" si="5"/>
        <v>1062.5</v>
      </c>
    </row>
    <row r="25" spans="1:21" ht="24" customHeight="1" x14ac:dyDescent="0.2">
      <c r="A25" s="94" t="s">
        <v>23</v>
      </c>
      <c r="B25" s="39">
        <v>33</v>
      </c>
      <c r="C25" s="39">
        <v>154</v>
      </c>
      <c r="D25" s="39">
        <v>24</v>
      </c>
      <c r="E25" s="39">
        <v>4</v>
      </c>
      <c r="F25" s="6">
        <f t="shared" si="0"/>
        <v>228.5</v>
      </c>
      <c r="G25" s="2">
        <f t="shared" si="3"/>
        <v>975</v>
      </c>
      <c r="H25" s="15" t="s">
        <v>24</v>
      </c>
      <c r="I25" s="39">
        <v>43</v>
      </c>
      <c r="J25" s="39">
        <v>183</v>
      </c>
      <c r="K25" s="39">
        <v>15</v>
      </c>
      <c r="L25" s="39">
        <v>0</v>
      </c>
      <c r="M25" s="6">
        <f t="shared" si="1"/>
        <v>234.5</v>
      </c>
      <c r="N25" s="2">
        <f t="shared" si="4"/>
        <v>880.5</v>
      </c>
      <c r="O25" s="15" t="s">
        <v>119</v>
      </c>
      <c r="P25" s="39">
        <v>28</v>
      </c>
      <c r="Q25" s="39">
        <v>177</v>
      </c>
      <c r="R25" s="39">
        <v>19</v>
      </c>
      <c r="S25" s="39">
        <v>0</v>
      </c>
      <c r="T25" s="6">
        <f t="shared" si="2"/>
        <v>229</v>
      </c>
      <c r="U25" s="95">
        <f t="shared" si="5"/>
        <v>1055</v>
      </c>
    </row>
    <row r="26" spans="1:21" ht="24" customHeight="1" x14ac:dyDescent="0.2">
      <c r="A26" s="94" t="s">
        <v>37</v>
      </c>
      <c r="B26" s="39">
        <v>38</v>
      </c>
      <c r="C26" s="39">
        <v>186</v>
      </c>
      <c r="D26" s="39">
        <v>22</v>
      </c>
      <c r="E26" s="39">
        <v>4</v>
      </c>
      <c r="F26" s="6">
        <f t="shared" si="0"/>
        <v>259</v>
      </c>
      <c r="G26" s="2">
        <f t="shared" si="3"/>
        <v>979.5</v>
      </c>
      <c r="H26" s="15" t="s">
        <v>25</v>
      </c>
      <c r="I26" s="39">
        <v>54</v>
      </c>
      <c r="J26" s="39">
        <v>203</v>
      </c>
      <c r="K26" s="39">
        <v>17</v>
      </c>
      <c r="L26" s="39">
        <v>2</v>
      </c>
      <c r="M26" s="6">
        <f t="shared" si="1"/>
        <v>269</v>
      </c>
      <c r="N26" s="2">
        <f t="shared" si="4"/>
        <v>938.5</v>
      </c>
      <c r="O26" s="15" t="s">
        <v>120</v>
      </c>
      <c r="P26" s="39">
        <v>43</v>
      </c>
      <c r="Q26" s="39">
        <v>161</v>
      </c>
      <c r="R26" s="39">
        <v>23</v>
      </c>
      <c r="S26" s="39">
        <v>0</v>
      </c>
      <c r="T26" s="6">
        <f t="shared" si="2"/>
        <v>228.5</v>
      </c>
      <c r="U26" s="95">
        <f t="shared" si="5"/>
        <v>1055.5</v>
      </c>
    </row>
    <row r="27" spans="1:21" ht="24" customHeight="1" x14ac:dyDescent="0.2">
      <c r="A27" s="94" t="s">
        <v>38</v>
      </c>
      <c r="B27" s="39">
        <v>26</v>
      </c>
      <c r="C27" s="39">
        <v>148</v>
      </c>
      <c r="D27" s="39">
        <v>19</v>
      </c>
      <c r="E27" s="39">
        <v>5</v>
      </c>
      <c r="F27" s="6">
        <f t="shared" si="0"/>
        <v>211.5</v>
      </c>
      <c r="G27" s="2">
        <f t="shared" si="3"/>
        <v>940</v>
      </c>
      <c r="H27" s="15" t="s">
        <v>26</v>
      </c>
      <c r="I27" s="39">
        <v>50</v>
      </c>
      <c r="J27" s="39">
        <v>183</v>
      </c>
      <c r="K27" s="39">
        <v>19</v>
      </c>
      <c r="L27" s="39">
        <v>3</v>
      </c>
      <c r="M27" s="6">
        <f t="shared" si="1"/>
        <v>253.5</v>
      </c>
      <c r="N27" s="2">
        <f t="shared" si="4"/>
        <v>967.5</v>
      </c>
      <c r="O27" s="15" t="s">
        <v>121</v>
      </c>
      <c r="P27" s="39">
        <v>33</v>
      </c>
      <c r="Q27" s="39">
        <v>159</v>
      </c>
      <c r="R27" s="39">
        <v>19</v>
      </c>
      <c r="S27" s="39">
        <v>0</v>
      </c>
      <c r="T27" s="6">
        <f t="shared" si="2"/>
        <v>213.5</v>
      </c>
      <c r="U27" s="95">
        <f t="shared" si="5"/>
        <v>952</v>
      </c>
    </row>
    <row r="28" spans="1:21" ht="24" customHeight="1" x14ac:dyDescent="0.2">
      <c r="A28" s="94" t="s">
        <v>39</v>
      </c>
      <c r="B28" s="39">
        <v>17</v>
      </c>
      <c r="C28" s="39">
        <v>169</v>
      </c>
      <c r="D28" s="39">
        <v>22</v>
      </c>
      <c r="E28" s="39">
        <v>5</v>
      </c>
      <c r="F28" s="6">
        <f t="shared" si="0"/>
        <v>234</v>
      </c>
      <c r="G28" s="2">
        <f t="shared" si="3"/>
        <v>933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757</v>
      </c>
      <c r="O28" s="15" t="s">
        <v>122</v>
      </c>
      <c r="P28" s="39">
        <v>31</v>
      </c>
      <c r="Q28" s="39">
        <v>147</v>
      </c>
      <c r="R28" s="39">
        <v>17</v>
      </c>
      <c r="S28" s="39">
        <v>0</v>
      </c>
      <c r="T28" s="6">
        <f t="shared" si="2"/>
        <v>196.5</v>
      </c>
      <c r="U28" s="95">
        <f t="shared" si="5"/>
        <v>867.5</v>
      </c>
    </row>
    <row r="29" spans="1:21" ht="24" customHeight="1" x14ac:dyDescent="0.2">
      <c r="A29" s="94" t="s">
        <v>40</v>
      </c>
      <c r="B29" s="39">
        <v>42</v>
      </c>
      <c r="C29" s="39">
        <v>127</v>
      </c>
      <c r="D29" s="39">
        <v>22</v>
      </c>
      <c r="E29" s="39">
        <v>8</v>
      </c>
      <c r="F29" s="6">
        <f t="shared" si="0"/>
        <v>212</v>
      </c>
      <c r="G29" s="2">
        <f t="shared" si="3"/>
        <v>916.5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522.5</v>
      </c>
      <c r="O29" s="15" t="s">
        <v>123</v>
      </c>
      <c r="P29" s="39">
        <v>19</v>
      </c>
      <c r="Q29" s="39">
        <v>164</v>
      </c>
      <c r="R29" s="39">
        <v>14</v>
      </c>
      <c r="S29" s="39">
        <v>0</v>
      </c>
      <c r="T29" s="6">
        <f t="shared" si="2"/>
        <v>201.5</v>
      </c>
      <c r="U29" s="95">
        <f t="shared" si="5"/>
        <v>840</v>
      </c>
    </row>
    <row r="30" spans="1:21" ht="24" customHeight="1" x14ac:dyDescent="0.2">
      <c r="A30" s="94" t="s">
        <v>103</v>
      </c>
      <c r="B30" s="39">
        <v>48</v>
      </c>
      <c r="C30" s="39">
        <v>134</v>
      </c>
      <c r="D30" s="39">
        <v>21</v>
      </c>
      <c r="E30" s="39">
        <v>5</v>
      </c>
      <c r="F30" s="6">
        <f t="shared" si="0"/>
        <v>212.5</v>
      </c>
      <c r="G30" s="2">
        <f t="shared" si="3"/>
        <v>870</v>
      </c>
      <c r="H30" s="16" t="s">
        <v>132</v>
      </c>
      <c r="I30" s="39">
        <v>39</v>
      </c>
      <c r="J30" s="39">
        <v>179</v>
      </c>
      <c r="K30" s="39">
        <v>19</v>
      </c>
      <c r="L30" s="39">
        <v>2</v>
      </c>
      <c r="M30" s="6">
        <f t="shared" si="1"/>
        <v>241.5</v>
      </c>
      <c r="N30" s="2">
        <f t="shared" si="4"/>
        <v>495</v>
      </c>
      <c r="O30" s="15" t="s">
        <v>124</v>
      </c>
      <c r="P30" s="99">
        <v>23</v>
      </c>
      <c r="Q30" s="99">
        <v>172</v>
      </c>
      <c r="R30" s="99">
        <v>10</v>
      </c>
      <c r="S30" s="99">
        <v>0</v>
      </c>
      <c r="T30" s="6">
        <f t="shared" ref="T30:T31" si="6">P30*0.5+Q30*1+R30*2+S30*2.5</f>
        <v>203.5</v>
      </c>
      <c r="U30" s="95">
        <f t="shared" ref="U30:U31" si="7">T30+T29+T28+T27</f>
        <v>815</v>
      </c>
    </row>
    <row r="31" spans="1:21" ht="24" customHeight="1" thickBot="1" x14ac:dyDescent="0.25">
      <c r="A31" s="96" t="s">
        <v>104</v>
      </c>
      <c r="B31" s="40">
        <v>38</v>
      </c>
      <c r="C31" s="40">
        <v>149</v>
      </c>
      <c r="D31" s="40">
        <v>24</v>
      </c>
      <c r="E31" s="40">
        <v>2</v>
      </c>
      <c r="F31" s="7">
        <f t="shared" si="0"/>
        <v>221</v>
      </c>
      <c r="G31" s="3">
        <f t="shared" si="3"/>
        <v>879.5</v>
      </c>
      <c r="H31" s="17" t="s">
        <v>133</v>
      </c>
      <c r="I31" s="40">
        <v>49</v>
      </c>
      <c r="J31" s="40">
        <v>176</v>
      </c>
      <c r="K31" s="40">
        <v>21</v>
      </c>
      <c r="L31" s="40">
        <v>9</v>
      </c>
      <c r="M31" s="7">
        <f t="shared" si="1"/>
        <v>265</v>
      </c>
      <c r="N31" s="3">
        <f t="shared" si="4"/>
        <v>506.5</v>
      </c>
      <c r="O31" s="104" t="s">
        <v>125</v>
      </c>
      <c r="P31" s="40">
        <v>18</v>
      </c>
      <c r="Q31" s="40">
        <v>149</v>
      </c>
      <c r="R31" s="40">
        <v>9</v>
      </c>
      <c r="S31" s="40">
        <v>0</v>
      </c>
      <c r="T31" s="7">
        <f t="shared" si="6"/>
        <v>176</v>
      </c>
      <c r="U31" s="97">
        <f t="shared" si="7"/>
        <v>777.5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1018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1033.5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1062.5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1" zoomScaleNormal="100" workbookViewId="0">
      <selection activeCell="Y31" sqref="Y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72 - CR 43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139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43075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446</v>
      </c>
      <c r="O10" s="92" t="s">
        <v>131</v>
      </c>
      <c r="P10" s="91">
        <v>20</v>
      </c>
      <c r="Q10" s="91">
        <v>82</v>
      </c>
      <c r="R10" s="91">
        <v>25</v>
      </c>
      <c r="S10" s="91">
        <v>2</v>
      </c>
      <c r="T10" s="103">
        <f t="shared" ref="T10:T31" si="2">P10*0.5+Q10*1+R10*2+S10*2.5</f>
        <v>147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308</v>
      </c>
      <c r="O11" s="15" t="s">
        <v>130</v>
      </c>
      <c r="P11" s="99">
        <v>18</v>
      </c>
      <c r="Q11" s="39">
        <v>85</v>
      </c>
      <c r="R11" s="39">
        <v>27</v>
      </c>
      <c r="S11" s="99">
        <v>0</v>
      </c>
      <c r="T11" s="6">
        <f t="shared" si="2"/>
        <v>148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20</v>
      </c>
      <c r="J12" s="99">
        <v>66</v>
      </c>
      <c r="K12" s="99">
        <v>18</v>
      </c>
      <c r="L12" s="99">
        <v>1</v>
      </c>
      <c r="M12" s="6">
        <f t="shared" si="1"/>
        <v>114.5</v>
      </c>
      <c r="N12" s="100">
        <f>M12+M11+M10+F31</f>
        <v>252</v>
      </c>
      <c r="O12" s="16" t="s">
        <v>29</v>
      </c>
      <c r="P12" s="99">
        <v>29</v>
      </c>
      <c r="Q12" s="39">
        <v>60</v>
      </c>
      <c r="R12" s="39">
        <v>23</v>
      </c>
      <c r="S12" s="99">
        <v>2</v>
      </c>
      <c r="T12" s="6">
        <f t="shared" si="2"/>
        <v>125.5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22</v>
      </c>
      <c r="J13" s="39">
        <v>61</v>
      </c>
      <c r="K13" s="39">
        <v>20</v>
      </c>
      <c r="L13" s="39">
        <v>1</v>
      </c>
      <c r="M13" s="6">
        <f t="shared" si="1"/>
        <v>114.5</v>
      </c>
      <c r="N13" s="2">
        <f>M13+M12+M11+M10</f>
        <v>229</v>
      </c>
      <c r="O13" s="16" t="s">
        <v>30</v>
      </c>
      <c r="P13" s="39">
        <v>22</v>
      </c>
      <c r="Q13" s="39">
        <v>71</v>
      </c>
      <c r="R13" s="39">
        <v>25</v>
      </c>
      <c r="S13" s="39">
        <v>4</v>
      </c>
      <c r="T13" s="6">
        <f t="shared" si="2"/>
        <v>142</v>
      </c>
      <c r="U13" s="95">
        <f>T13+T12+T11+T10</f>
        <v>562.5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21</v>
      </c>
      <c r="J14" s="39">
        <v>89</v>
      </c>
      <c r="K14" s="39">
        <v>25</v>
      </c>
      <c r="L14" s="39">
        <v>2</v>
      </c>
      <c r="M14" s="6">
        <f t="shared" si="1"/>
        <v>154.5</v>
      </c>
      <c r="N14" s="2">
        <f t="shared" ref="N14:N31" si="4">M14+M13+M12+M11</f>
        <v>383.5</v>
      </c>
      <c r="O14" s="16" t="s">
        <v>8</v>
      </c>
      <c r="P14" s="39">
        <v>19</v>
      </c>
      <c r="Q14" s="39">
        <v>84</v>
      </c>
      <c r="R14" s="39">
        <v>28</v>
      </c>
      <c r="S14" s="39">
        <v>0</v>
      </c>
      <c r="T14" s="6">
        <f t="shared" si="2"/>
        <v>149.5</v>
      </c>
      <c r="U14" s="95">
        <f t="shared" ref="U14:U31" si="5">T14+T13+T12+T11</f>
        <v>565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14</v>
      </c>
      <c r="J15" s="39">
        <v>87</v>
      </c>
      <c r="K15" s="39">
        <v>20</v>
      </c>
      <c r="L15" s="39">
        <v>3</v>
      </c>
      <c r="M15" s="6">
        <f t="shared" si="1"/>
        <v>141.5</v>
      </c>
      <c r="N15" s="2">
        <f t="shared" si="4"/>
        <v>525</v>
      </c>
      <c r="O15" s="15" t="s">
        <v>10</v>
      </c>
      <c r="P15" s="39">
        <v>17</v>
      </c>
      <c r="Q15" s="39">
        <v>87</v>
      </c>
      <c r="R15" s="39">
        <v>22</v>
      </c>
      <c r="S15" s="39">
        <v>1</v>
      </c>
      <c r="T15" s="6">
        <f t="shared" si="2"/>
        <v>142</v>
      </c>
      <c r="U15" s="95">
        <f t="shared" si="5"/>
        <v>559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20</v>
      </c>
      <c r="J16" s="39">
        <v>91</v>
      </c>
      <c r="K16" s="39">
        <v>19</v>
      </c>
      <c r="L16" s="39">
        <v>1</v>
      </c>
      <c r="M16" s="6">
        <f t="shared" si="1"/>
        <v>141.5</v>
      </c>
      <c r="N16" s="2">
        <f t="shared" si="4"/>
        <v>552</v>
      </c>
      <c r="O16" s="15" t="s">
        <v>13</v>
      </c>
      <c r="P16" s="39">
        <v>25</v>
      </c>
      <c r="Q16" s="39">
        <v>78</v>
      </c>
      <c r="R16" s="39">
        <v>21</v>
      </c>
      <c r="S16" s="39">
        <v>0</v>
      </c>
      <c r="T16" s="6">
        <f t="shared" si="2"/>
        <v>132.5</v>
      </c>
      <c r="U16" s="95">
        <f t="shared" si="5"/>
        <v>566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20</v>
      </c>
      <c r="J17" s="39">
        <v>87</v>
      </c>
      <c r="K17" s="39">
        <v>21</v>
      </c>
      <c r="L17" s="39">
        <v>0</v>
      </c>
      <c r="M17" s="6">
        <f t="shared" si="1"/>
        <v>139</v>
      </c>
      <c r="N17" s="2">
        <f t="shared" si="4"/>
        <v>576.5</v>
      </c>
      <c r="O17" s="15" t="s">
        <v>16</v>
      </c>
      <c r="P17" s="39">
        <v>16</v>
      </c>
      <c r="Q17" s="39">
        <v>80</v>
      </c>
      <c r="R17" s="39">
        <v>15</v>
      </c>
      <c r="S17" s="39">
        <v>2</v>
      </c>
      <c r="T17" s="6">
        <f t="shared" si="2"/>
        <v>123</v>
      </c>
      <c r="U17" s="95">
        <f t="shared" si="5"/>
        <v>547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22</v>
      </c>
      <c r="J18" s="39">
        <v>94</v>
      </c>
      <c r="K18" s="39">
        <v>18</v>
      </c>
      <c r="L18" s="39">
        <v>3</v>
      </c>
      <c r="M18" s="6">
        <f t="shared" si="1"/>
        <v>148.5</v>
      </c>
      <c r="N18" s="2">
        <f t="shared" si="4"/>
        <v>570.5</v>
      </c>
      <c r="O18" s="15" t="s">
        <v>41</v>
      </c>
      <c r="P18" s="39">
        <v>14</v>
      </c>
      <c r="Q18" s="39">
        <v>71</v>
      </c>
      <c r="R18" s="39">
        <v>19</v>
      </c>
      <c r="S18" s="39">
        <v>2</v>
      </c>
      <c r="T18" s="6">
        <f t="shared" si="2"/>
        <v>121</v>
      </c>
      <c r="U18" s="95">
        <f t="shared" si="5"/>
        <v>518.5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19</v>
      </c>
      <c r="J19" s="39">
        <v>86</v>
      </c>
      <c r="K19" s="39">
        <v>20</v>
      </c>
      <c r="L19" s="39">
        <v>2</v>
      </c>
      <c r="M19" s="6">
        <f t="shared" si="1"/>
        <v>140.5</v>
      </c>
      <c r="N19" s="2">
        <f t="shared" si="4"/>
        <v>569.5</v>
      </c>
      <c r="O19" s="15" t="s">
        <v>42</v>
      </c>
      <c r="P19" s="39">
        <v>16</v>
      </c>
      <c r="Q19" s="39">
        <v>63</v>
      </c>
      <c r="R19" s="39">
        <v>18</v>
      </c>
      <c r="S19" s="39">
        <v>0</v>
      </c>
      <c r="T19" s="6">
        <f t="shared" si="2"/>
        <v>107</v>
      </c>
      <c r="U19" s="95">
        <f t="shared" si="5"/>
        <v>483.5</v>
      </c>
    </row>
    <row r="20" spans="1:21" ht="24" customHeight="1" x14ac:dyDescent="0.2">
      <c r="A20" s="94" t="s">
        <v>11</v>
      </c>
      <c r="B20" s="39">
        <v>37</v>
      </c>
      <c r="C20" s="39">
        <v>109</v>
      </c>
      <c r="D20" s="39">
        <v>27</v>
      </c>
      <c r="E20" s="39">
        <v>2</v>
      </c>
      <c r="F20" s="6">
        <f t="shared" si="0"/>
        <v>186.5</v>
      </c>
      <c r="G20" s="2">
        <f t="shared" si="3"/>
        <v>186.5</v>
      </c>
      <c r="H20" s="15" t="s">
        <v>12</v>
      </c>
      <c r="I20" s="39">
        <v>18</v>
      </c>
      <c r="J20" s="39">
        <v>82</v>
      </c>
      <c r="K20" s="39">
        <v>21</v>
      </c>
      <c r="L20" s="39">
        <v>2</v>
      </c>
      <c r="M20" s="6">
        <f t="shared" si="1"/>
        <v>138</v>
      </c>
      <c r="N20" s="2">
        <f t="shared" si="4"/>
        <v>566</v>
      </c>
      <c r="O20" s="15" t="s">
        <v>109</v>
      </c>
      <c r="P20" s="39">
        <v>13</v>
      </c>
      <c r="Q20" s="39">
        <v>66</v>
      </c>
      <c r="R20" s="39">
        <v>21</v>
      </c>
      <c r="S20" s="39">
        <v>1</v>
      </c>
      <c r="T20" s="6">
        <f t="shared" si="2"/>
        <v>117</v>
      </c>
      <c r="U20" s="95">
        <f t="shared" si="5"/>
        <v>468</v>
      </c>
    </row>
    <row r="21" spans="1:21" ht="24" customHeight="1" x14ac:dyDescent="0.2">
      <c r="A21" s="94" t="s">
        <v>14</v>
      </c>
      <c r="B21" s="39">
        <v>41</v>
      </c>
      <c r="C21" s="39">
        <v>115</v>
      </c>
      <c r="D21" s="39">
        <v>29</v>
      </c>
      <c r="E21" s="39">
        <v>2</v>
      </c>
      <c r="F21" s="6">
        <f t="shared" si="0"/>
        <v>198.5</v>
      </c>
      <c r="G21" s="2">
        <f t="shared" si="3"/>
        <v>385</v>
      </c>
      <c r="H21" s="15" t="s">
        <v>15</v>
      </c>
      <c r="I21" s="39">
        <v>15</v>
      </c>
      <c r="J21" s="39">
        <v>79</v>
      </c>
      <c r="K21" s="39">
        <v>18</v>
      </c>
      <c r="L21" s="39">
        <v>1</v>
      </c>
      <c r="M21" s="6">
        <f t="shared" si="1"/>
        <v>125</v>
      </c>
      <c r="N21" s="2">
        <f t="shared" si="4"/>
        <v>552</v>
      </c>
      <c r="O21" s="15" t="s">
        <v>110</v>
      </c>
      <c r="P21" s="39">
        <v>24</v>
      </c>
      <c r="Q21" s="39">
        <v>71</v>
      </c>
      <c r="R21" s="39">
        <v>27</v>
      </c>
      <c r="S21" s="39">
        <v>0</v>
      </c>
      <c r="T21" s="6">
        <f t="shared" si="2"/>
        <v>137</v>
      </c>
      <c r="U21" s="95">
        <f t="shared" si="5"/>
        <v>482</v>
      </c>
    </row>
    <row r="22" spans="1:21" ht="24" customHeight="1" x14ac:dyDescent="0.2">
      <c r="A22" s="94" t="s">
        <v>17</v>
      </c>
      <c r="B22" s="39">
        <v>20</v>
      </c>
      <c r="C22" s="39">
        <v>86</v>
      </c>
      <c r="D22" s="39">
        <v>29</v>
      </c>
      <c r="E22" s="39">
        <v>3</v>
      </c>
      <c r="F22" s="6">
        <f t="shared" si="0"/>
        <v>161.5</v>
      </c>
      <c r="G22" s="2">
        <f t="shared" si="3"/>
        <v>546.5</v>
      </c>
      <c r="H22" s="15" t="s">
        <v>18</v>
      </c>
      <c r="I22" s="39">
        <v>23</v>
      </c>
      <c r="J22" s="39">
        <v>70</v>
      </c>
      <c r="K22" s="39">
        <v>20</v>
      </c>
      <c r="L22" s="39">
        <v>2</v>
      </c>
      <c r="M22" s="6">
        <f t="shared" si="1"/>
        <v>126.5</v>
      </c>
      <c r="N22" s="2">
        <f t="shared" si="4"/>
        <v>530</v>
      </c>
      <c r="O22" s="15" t="s">
        <v>111</v>
      </c>
      <c r="P22" s="39">
        <v>19</v>
      </c>
      <c r="Q22" s="39">
        <v>69</v>
      </c>
      <c r="R22" s="39">
        <v>17</v>
      </c>
      <c r="S22" s="39">
        <v>0</v>
      </c>
      <c r="T22" s="6">
        <f t="shared" si="2"/>
        <v>112.5</v>
      </c>
      <c r="U22" s="95">
        <f t="shared" si="5"/>
        <v>473.5</v>
      </c>
    </row>
    <row r="23" spans="1:21" ht="24" customHeight="1" x14ac:dyDescent="0.2">
      <c r="A23" s="94" t="s">
        <v>19</v>
      </c>
      <c r="B23" s="39">
        <v>30</v>
      </c>
      <c r="C23" s="39">
        <v>94</v>
      </c>
      <c r="D23" s="39">
        <v>28</v>
      </c>
      <c r="E23" s="39">
        <v>2</v>
      </c>
      <c r="F23" s="6">
        <f t="shared" si="0"/>
        <v>170</v>
      </c>
      <c r="G23" s="2">
        <f t="shared" si="3"/>
        <v>716.5</v>
      </c>
      <c r="H23" s="15" t="s">
        <v>20</v>
      </c>
      <c r="I23" s="39">
        <v>19</v>
      </c>
      <c r="J23" s="39">
        <v>76</v>
      </c>
      <c r="K23" s="39">
        <v>22</v>
      </c>
      <c r="L23" s="39">
        <v>0</v>
      </c>
      <c r="M23" s="6">
        <f t="shared" si="1"/>
        <v>129.5</v>
      </c>
      <c r="N23" s="2">
        <f t="shared" si="4"/>
        <v>519</v>
      </c>
      <c r="O23" s="15" t="s">
        <v>112</v>
      </c>
      <c r="P23" s="39">
        <v>15</v>
      </c>
      <c r="Q23" s="39">
        <v>68</v>
      </c>
      <c r="R23" s="39">
        <v>12</v>
      </c>
      <c r="S23" s="39">
        <v>0</v>
      </c>
      <c r="T23" s="6">
        <f t="shared" si="2"/>
        <v>99.5</v>
      </c>
      <c r="U23" s="95">
        <f t="shared" si="5"/>
        <v>466</v>
      </c>
    </row>
    <row r="24" spans="1:21" ht="24" customHeight="1" x14ac:dyDescent="0.2">
      <c r="A24" s="94" t="s">
        <v>21</v>
      </c>
      <c r="B24" s="39">
        <v>24</v>
      </c>
      <c r="C24" s="39">
        <v>99</v>
      </c>
      <c r="D24" s="39">
        <v>26</v>
      </c>
      <c r="E24" s="39">
        <v>1</v>
      </c>
      <c r="F24" s="6">
        <f t="shared" si="0"/>
        <v>165.5</v>
      </c>
      <c r="G24" s="2">
        <f t="shared" si="3"/>
        <v>695.5</v>
      </c>
      <c r="H24" s="15" t="s">
        <v>22</v>
      </c>
      <c r="I24" s="39">
        <v>23</v>
      </c>
      <c r="J24" s="39">
        <v>81</v>
      </c>
      <c r="K24" s="39">
        <v>20</v>
      </c>
      <c r="L24" s="39">
        <v>2</v>
      </c>
      <c r="M24" s="6">
        <f t="shared" si="1"/>
        <v>137.5</v>
      </c>
      <c r="N24" s="2">
        <f t="shared" si="4"/>
        <v>518.5</v>
      </c>
      <c r="O24" s="15" t="s">
        <v>118</v>
      </c>
      <c r="P24" s="39">
        <v>19</v>
      </c>
      <c r="Q24" s="39">
        <v>84</v>
      </c>
      <c r="R24" s="39">
        <v>17</v>
      </c>
      <c r="S24" s="39">
        <v>0</v>
      </c>
      <c r="T24" s="6">
        <f t="shared" si="2"/>
        <v>127.5</v>
      </c>
      <c r="U24" s="95">
        <f t="shared" si="5"/>
        <v>476.5</v>
      </c>
    </row>
    <row r="25" spans="1:21" ht="24" customHeight="1" x14ac:dyDescent="0.2">
      <c r="A25" s="94" t="s">
        <v>23</v>
      </c>
      <c r="B25" s="39">
        <v>34</v>
      </c>
      <c r="C25" s="39">
        <v>100</v>
      </c>
      <c r="D25" s="39">
        <v>22</v>
      </c>
      <c r="E25" s="39">
        <v>1</v>
      </c>
      <c r="F25" s="6">
        <f t="shared" si="0"/>
        <v>163.5</v>
      </c>
      <c r="G25" s="2">
        <f t="shared" si="3"/>
        <v>660.5</v>
      </c>
      <c r="H25" s="15" t="s">
        <v>24</v>
      </c>
      <c r="I25" s="39">
        <v>30</v>
      </c>
      <c r="J25" s="39">
        <v>87</v>
      </c>
      <c r="K25" s="39">
        <v>22</v>
      </c>
      <c r="L25" s="39">
        <v>3</v>
      </c>
      <c r="M25" s="6">
        <f t="shared" si="1"/>
        <v>153.5</v>
      </c>
      <c r="N25" s="2">
        <f t="shared" si="4"/>
        <v>547</v>
      </c>
      <c r="O25" s="15" t="s">
        <v>119</v>
      </c>
      <c r="P25" s="39">
        <v>13</v>
      </c>
      <c r="Q25" s="39">
        <v>76</v>
      </c>
      <c r="R25" s="39">
        <v>16</v>
      </c>
      <c r="S25" s="39">
        <v>0</v>
      </c>
      <c r="T25" s="6">
        <f t="shared" si="2"/>
        <v>114.5</v>
      </c>
      <c r="U25" s="95">
        <f t="shared" si="5"/>
        <v>454</v>
      </c>
    </row>
    <row r="26" spans="1:21" ht="24" customHeight="1" x14ac:dyDescent="0.2">
      <c r="A26" s="94" t="s">
        <v>37</v>
      </c>
      <c r="B26" s="39">
        <v>31</v>
      </c>
      <c r="C26" s="39">
        <v>109</v>
      </c>
      <c r="D26" s="39">
        <v>24</v>
      </c>
      <c r="E26" s="39">
        <v>2</v>
      </c>
      <c r="F26" s="6">
        <f t="shared" si="0"/>
        <v>177.5</v>
      </c>
      <c r="G26" s="2">
        <f t="shared" si="3"/>
        <v>676.5</v>
      </c>
      <c r="H26" s="15" t="s">
        <v>25</v>
      </c>
      <c r="I26" s="39">
        <v>28</v>
      </c>
      <c r="J26" s="39">
        <v>81</v>
      </c>
      <c r="K26" s="39">
        <v>18</v>
      </c>
      <c r="L26" s="39">
        <v>2</v>
      </c>
      <c r="M26" s="6">
        <f t="shared" si="1"/>
        <v>136</v>
      </c>
      <c r="N26" s="2">
        <f t="shared" si="4"/>
        <v>556.5</v>
      </c>
      <c r="O26" s="15" t="s">
        <v>120</v>
      </c>
      <c r="P26" s="39">
        <v>18</v>
      </c>
      <c r="Q26" s="39">
        <v>71</v>
      </c>
      <c r="R26" s="39">
        <v>12</v>
      </c>
      <c r="S26" s="39">
        <v>0</v>
      </c>
      <c r="T26" s="6">
        <f t="shared" si="2"/>
        <v>104</v>
      </c>
      <c r="U26" s="95">
        <f t="shared" si="5"/>
        <v>445.5</v>
      </c>
    </row>
    <row r="27" spans="1:21" ht="24" customHeight="1" x14ac:dyDescent="0.2">
      <c r="A27" s="94" t="s">
        <v>38</v>
      </c>
      <c r="B27" s="39">
        <v>32</v>
      </c>
      <c r="C27" s="39">
        <v>105</v>
      </c>
      <c r="D27" s="39">
        <v>24</v>
      </c>
      <c r="E27" s="39">
        <v>2</v>
      </c>
      <c r="F27" s="6">
        <f t="shared" si="0"/>
        <v>174</v>
      </c>
      <c r="G27" s="2">
        <f t="shared" si="3"/>
        <v>680.5</v>
      </c>
      <c r="H27" s="15" t="s">
        <v>26</v>
      </c>
      <c r="I27" s="39">
        <v>24</v>
      </c>
      <c r="J27" s="39">
        <v>88</v>
      </c>
      <c r="K27" s="39">
        <v>20</v>
      </c>
      <c r="L27" s="39">
        <v>0</v>
      </c>
      <c r="M27" s="6">
        <f t="shared" si="1"/>
        <v>140</v>
      </c>
      <c r="N27" s="2">
        <f t="shared" si="4"/>
        <v>567</v>
      </c>
      <c r="O27" s="15" t="s">
        <v>121</v>
      </c>
      <c r="P27" s="39">
        <v>14</v>
      </c>
      <c r="Q27" s="39">
        <v>79</v>
      </c>
      <c r="R27" s="39">
        <v>7</v>
      </c>
      <c r="S27" s="39">
        <v>0</v>
      </c>
      <c r="T27" s="6">
        <f t="shared" si="2"/>
        <v>100</v>
      </c>
      <c r="U27" s="95">
        <f t="shared" si="5"/>
        <v>446</v>
      </c>
    </row>
    <row r="28" spans="1:21" ht="24" customHeight="1" x14ac:dyDescent="0.2">
      <c r="A28" s="94" t="s">
        <v>39</v>
      </c>
      <c r="B28" s="39">
        <v>27</v>
      </c>
      <c r="C28" s="39">
        <v>83</v>
      </c>
      <c r="D28" s="39">
        <v>26</v>
      </c>
      <c r="E28" s="39">
        <v>3</v>
      </c>
      <c r="F28" s="6">
        <f t="shared" si="0"/>
        <v>156</v>
      </c>
      <c r="G28" s="2">
        <f t="shared" si="3"/>
        <v>671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429.5</v>
      </c>
      <c r="O28" s="15" t="s">
        <v>122</v>
      </c>
      <c r="P28" s="39">
        <v>17</v>
      </c>
      <c r="Q28" s="39">
        <v>61</v>
      </c>
      <c r="R28" s="39">
        <v>7</v>
      </c>
      <c r="S28" s="39">
        <v>0</v>
      </c>
      <c r="T28" s="6">
        <f t="shared" si="2"/>
        <v>83.5</v>
      </c>
      <c r="U28" s="95">
        <f t="shared" si="5"/>
        <v>402</v>
      </c>
    </row>
    <row r="29" spans="1:21" ht="24" customHeight="1" x14ac:dyDescent="0.2">
      <c r="A29" s="94" t="s">
        <v>40</v>
      </c>
      <c r="B29" s="39">
        <v>20</v>
      </c>
      <c r="C29" s="39">
        <v>78</v>
      </c>
      <c r="D29" s="39">
        <v>20</v>
      </c>
      <c r="E29" s="39">
        <v>4</v>
      </c>
      <c r="F29" s="6">
        <f t="shared" si="0"/>
        <v>138</v>
      </c>
      <c r="G29" s="2">
        <f t="shared" si="3"/>
        <v>645.5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276</v>
      </c>
      <c r="O29" s="15" t="s">
        <v>123</v>
      </c>
      <c r="P29" s="39">
        <v>15</v>
      </c>
      <c r="Q29" s="39">
        <v>55</v>
      </c>
      <c r="R29" s="39">
        <v>8</v>
      </c>
      <c r="S29" s="39">
        <v>1</v>
      </c>
      <c r="T29" s="6">
        <f t="shared" si="2"/>
        <v>81</v>
      </c>
      <c r="U29" s="95">
        <f t="shared" si="5"/>
        <v>368.5</v>
      </c>
    </row>
    <row r="30" spans="1:21" ht="24" customHeight="1" x14ac:dyDescent="0.2">
      <c r="A30" s="94" t="s">
        <v>103</v>
      </c>
      <c r="B30" s="39">
        <v>25</v>
      </c>
      <c r="C30" s="39">
        <v>105</v>
      </c>
      <c r="D30" s="39">
        <v>24</v>
      </c>
      <c r="E30" s="39">
        <v>2</v>
      </c>
      <c r="F30" s="6">
        <f t="shared" si="0"/>
        <v>170.5</v>
      </c>
      <c r="G30" s="2">
        <f t="shared" si="3"/>
        <v>638.5</v>
      </c>
      <c r="H30" s="16" t="s">
        <v>132</v>
      </c>
      <c r="I30" s="39">
        <v>25</v>
      </c>
      <c r="J30" s="39">
        <v>76</v>
      </c>
      <c r="K30" s="39">
        <v>22</v>
      </c>
      <c r="L30" s="39">
        <v>3</v>
      </c>
      <c r="M30" s="6">
        <f t="shared" si="1"/>
        <v>140</v>
      </c>
      <c r="N30" s="2">
        <f t="shared" si="4"/>
        <v>280</v>
      </c>
      <c r="O30" s="15" t="s">
        <v>124</v>
      </c>
      <c r="P30" s="99">
        <v>10</v>
      </c>
      <c r="Q30" s="99">
        <v>51</v>
      </c>
      <c r="R30" s="99">
        <v>5</v>
      </c>
      <c r="S30" s="99">
        <v>0</v>
      </c>
      <c r="T30" s="6">
        <f t="shared" si="2"/>
        <v>66</v>
      </c>
      <c r="U30" s="95">
        <f t="shared" si="5"/>
        <v>330.5</v>
      </c>
    </row>
    <row r="31" spans="1:21" ht="24" customHeight="1" thickBot="1" x14ac:dyDescent="0.25">
      <c r="A31" s="96" t="s">
        <v>104</v>
      </c>
      <c r="B31" s="40">
        <v>28</v>
      </c>
      <c r="C31" s="40">
        <v>89</v>
      </c>
      <c r="D31" s="40">
        <v>16</v>
      </c>
      <c r="E31" s="40">
        <v>1</v>
      </c>
      <c r="F31" s="7">
        <f t="shared" si="0"/>
        <v>137.5</v>
      </c>
      <c r="G31" s="3">
        <f t="shared" si="3"/>
        <v>602</v>
      </c>
      <c r="H31" s="17" t="s">
        <v>133</v>
      </c>
      <c r="I31" s="40">
        <v>22</v>
      </c>
      <c r="J31" s="40">
        <v>88</v>
      </c>
      <c r="K31" s="40">
        <v>25</v>
      </c>
      <c r="L31" s="40">
        <v>2</v>
      </c>
      <c r="M31" s="7">
        <f t="shared" si="1"/>
        <v>154</v>
      </c>
      <c r="N31" s="3">
        <f t="shared" si="4"/>
        <v>294</v>
      </c>
      <c r="O31" s="104" t="s">
        <v>125</v>
      </c>
      <c r="P31" s="40">
        <v>10</v>
      </c>
      <c r="Q31" s="40">
        <v>43</v>
      </c>
      <c r="R31" s="40">
        <v>2</v>
      </c>
      <c r="S31" s="40">
        <v>0</v>
      </c>
      <c r="T31" s="7">
        <f t="shared" si="2"/>
        <v>52</v>
      </c>
      <c r="U31" s="97">
        <f t="shared" si="5"/>
        <v>282.5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716.5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576.5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566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140</v>
      </c>
      <c r="N33" s="47"/>
      <c r="O33" s="111"/>
      <c r="P33" s="112"/>
      <c r="Q33" s="43" t="s">
        <v>58</v>
      </c>
      <c r="R33" s="45"/>
      <c r="S33" s="45"/>
      <c r="T33" s="46" t="s">
        <v>141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7"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72 - CR 43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43075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X31" sqref="X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72 - CR 43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115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142</v>
      </c>
      <c r="E6" s="116"/>
      <c r="F6" s="116"/>
      <c r="G6" s="116"/>
      <c r="H6" s="116"/>
      <c r="I6" s="115" t="s">
        <v>55</v>
      </c>
      <c r="J6" s="115"/>
      <c r="K6" s="115"/>
      <c r="L6" s="121">
        <v>3</v>
      </c>
      <c r="M6" s="121"/>
      <c r="N6" s="121"/>
      <c r="O6" s="36"/>
      <c r="P6" s="115" t="s">
        <v>54</v>
      </c>
      <c r="Q6" s="115"/>
      <c r="R6" s="115"/>
      <c r="S6" s="129">
        <f>'G-1'!S6:U6</f>
        <v>43075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64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1785</v>
      </c>
      <c r="O10" s="92" t="s">
        <v>131</v>
      </c>
      <c r="P10" s="91">
        <v>111</v>
      </c>
      <c r="Q10" s="91">
        <v>434</v>
      </c>
      <c r="R10" s="91">
        <v>28</v>
      </c>
      <c r="S10" s="99">
        <v>7</v>
      </c>
      <c r="T10" s="103">
        <f t="shared" ref="T10:T31" si="2">P10*0.5+Q10*1+R10*2+S10*2.5</f>
        <v>563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1211</v>
      </c>
      <c r="O11" s="15" t="s">
        <v>130</v>
      </c>
      <c r="P11" s="99">
        <v>134</v>
      </c>
      <c r="Q11" s="39">
        <v>450</v>
      </c>
      <c r="R11" s="39">
        <v>23</v>
      </c>
      <c r="S11" s="39">
        <v>5</v>
      </c>
      <c r="T11" s="6">
        <f t="shared" si="2"/>
        <v>575.5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114</v>
      </c>
      <c r="J12" s="99">
        <v>349</v>
      </c>
      <c r="K12" s="99">
        <v>24</v>
      </c>
      <c r="L12" s="99">
        <v>9</v>
      </c>
      <c r="M12" s="6">
        <f t="shared" si="1"/>
        <v>476.5</v>
      </c>
      <c r="N12" s="100">
        <f>M12+M11+M10+F31</f>
        <v>1075.5</v>
      </c>
      <c r="O12" s="16" t="s">
        <v>29</v>
      </c>
      <c r="P12" s="99">
        <v>120</v>
      </c>
      <c r="Q12" s="39">
        <v>445</v>
      </c>
      <c r="R12" s="39">
        <v>21</v>
      </c>
      <c r="S12" s="39">
        <v>3</v>
      </c>
      <c r="T12" s="6">
        <f t="shared" si="2"/>
        <v>554.5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109</v>
      </c>
      <c r="J13" s="39">
        <v>364</v>
      </c>
      <c r="K13" s="39">
        <v>20</v>
      </c>
      <c r="L13" s="39">
        <v>12</v>
      </c>
      <c r="M13" s="6">
        <f t="shared" si="1"/>
        <v>488.5</v>
      </c>
      <c r="N13" s="2">
        <f>M13+M12+M11+M10</f>
        <v>965</v>
      </c>
      <c r="O13" s="16" t="s">
        <v>30</v>
      </c>
      <c r="P13" s="39">
        <v>110</v>
      </c>
      <c r="Q13" s="39">
        <v>403</v>
      </c>
      <c r="R13" s="39">
        <v>26</v>
      </c>
      <c r="S13" s="39">
        <v>4</v>
      </c>
      <c r="T13" s="6">
        <f t="shared" si="2"/>
        <v>520</v>
      </c>
      <c r="U13" s="95">
        <f>T13+T12+T11+T10</f>
        <v>2213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129</v>
      </c>
      <c r="J14" s="39">
        <v>447</v>
      </c>
      <c r="K14" s="39">
        <v>26</v>
      </c>
      <c r="L14" s="39">
        <v>5</v>
      </c>
      <c r="M14" s="6">
        <f t="shared" si="1"/>
        <v>576</v>
      </c>
      <c r="N14" s="2">
        <f t="shared" ref="N14:N31" si="4">M14+M13+M12+M11</f>
        <v>1541</v>
      </c>
      <c r="O14" s="16" t="s">
        <v>8</v>
      </c>
      <c r="P14" s="39">
        <v>129</v>
      </c>
      <c r="Q14" s="39">
        <v>451</v>
      </c>
      <c r="R14" s="39">
        <v>31</v>
      </c>
      <c r="S14" s="39">
        <v>6</v>
      </c>
      <c r="T14" s="6">
        <f t="shared" si="2"/>
        <v>592.5</v>
      </c>
      <c r="U14" s="95">
        <f t="shared" ref="U14:U31" si="5">T14+T13+T12+T11</f>
        <v>2242.5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95</v>
      </c>
      <c r="J15" s="39">
        <v>379</v>
      </c>
      <c r="K15" s="39">
        <v>34</v>
      </c>
      <c r="L15" s="39">
        <v>5</v>
      </c>
      <c r="M15" s="6">
        <f t="shared" si="1"/>
        <v>507</v>
      </c>
      <c r="N15" s="2">
        <f t="shared" si="4"/>
        <v>2048</v>
      </c>
      <c r="O15" s="15" t="s">
        <v>10</v>
      </c>
      <c r="P15" s="39">
        <v>118</v>
      </c>
      <c r="Q15" s="39">
        <v>425</v>
      </c>
      <c r="R15" s="39">
        <v>29</v>
      </c>
      <c r="S15" s="39">
        <v>2</v>
      </c>
      <c r="T15" s="6">
        <f t="shared" si="2"/>
        <v>547</v>
      </c>
      <c r="U15" s="95">
        <f t="shared" si="5"/>
        <v>2214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103</v>
      </c>
      <c r="J16" s="39">
        <v>458</v>
      </c>
      <c r="K16" s="39">
        <v>20</v>
      </c>
      <c r="L16" s="39">
        <v>7</v>
      </c>
      <c r="M16" s="6">
        <f t="shared" si="1"/>
        <v>567</v>
      </c>
      <c r="N16" s="2">
        <f t="shared" si="4"/>
        <v>2138.5</v>
      </c>
      <c r="O16" s="15" t="s">
        <v>13</v>
      </c>
      <c r="P16" s="39">
        <v>137</v>
      </c>
      <c r="Q16" s="39">
        <v>449</v>
      </c>
      <c r="R16" s="39">
        <v>27</v>
      </c>
      <c r="S16" s="39">
        <v>5</v>
      </c>
      <c r="T16" s="6">
        <f t="shared" si="2"/>
        <v>584</v>
      </c>
      <c r="U16" s="95">
        <f t="shared" si="5"/>
        <v>2243.5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109</v>
      </c>
      <c r="J17" s="39">
        <v>488</v>
      </c>
      <c r="K17" s="39">
        <v>26</v>
      </c>
      <c r="L17" s="39">
        <v>4</v>
      </c>
      <c r="M17" s="6">
        <f t="shared" si="1"/>
        <v>604.5</v>
      </c>
      <c r="N17" s="2">
        <f t="shared" si="4"/>
        <v>2254.5</v>
      </c>
      <c r="O17" s="15" t="s">
        <v>16</v>
      </c>
      <c r="P17" s="39">
        <v>142</v>
      </c>
      <c r="Q17" s="39">
        <v>452</v>
      </c>
      <c r="R17" s="39">
        <v>30</v>
      </c>
      <c r="S17" s="39">
        <v>3</v>
      </c>
      <c r="T17" s="6">
        <f t="shared" si="2"/>
        <v>590.5</v>
      </c>
      <c r="U17" s="95">
        <f t="shared" si="5"/>
        <v>2314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114</v>
      </c>
      <c r="J18" s="39">
        <v>439</v>
      </c>
      <c r="K18" s="39">
        <v>31</v>
      </c>
      <c r="L18" s="39">
        <v>6</v>
      </c>
      <c r="M18" s="6">
        <f t="shared" si="1"/>
        <v>573</v>
      </c>
      <c r="N18" s="2">
        <f t="shared" si="4"/>
        <v>2251.5</v>
      </c>
      <c r="O18" s="15" t="s">
        <v>41</v>
      </c>
      <c r="P18" s="39">
        <v>156</v>
      </c>
      <c r="Q18" s="39">
        <v>518</v>
      </c>
      <c r="R18" s="39">
        <v>30</v>
      </c>
      <c r="S18" s="39">
        <v>0</v>
      </c>
      <c r="T18" s="6">
        <f t="shared" si="2"/>
        <v>656</v>
      </c>
      <c r="U18" s="95">
        <f t="shared" si="5"/>
        <v>2377.5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99</v>
      </c>
      <c r="J19" s="39">
        <v>391</v>
      </c>
      <c r="K19" s="39">
        <v>27</v>
      </c>
      <c r="L19" s="39">
        <v>7</v>
      </c>
      <c r="M19" s="6">
        <f t="shared" si="1"/>
        <v>512</v>
      </c>
      <c r="N19" s="2">
        <f t="shared" si="4"/>
        <v>2256.5</v>
      </c>
      <c r="O19" s="15" t="s">
        <v>42</v>
      </c>
      <c r="P19" s="39">
        <v>126</v>
      </c>
      <c r="Q19" s="39">
        <v>439</v>
      </c>
      <c r="R19" s="39">
        <v>23</v>
      </c>
      <c r="S19" s="39">
        <v>3</v>
      </c>
      <c r="T19" s="6">
        <f t="shared" si="2"/>
        <v>555.5</v>
      </c>
      <c r="U19" s="95">
        <f t="shared" si="5"/>
        <v>2386</v>
      </c>
    </row>
    <row r="20" spans="1:21" ht="24" customHeight="1" x14ac:dyDescent="0.2">
      <c r="A20" s="94" t="s">
        <v>11</v>
      </c>
      <c r="B20" s="39">
        <v>166</v>
      </c>
      <c r="C20" s="39">
        <v>384</v>
      </c>
      <c r="D20" s="39">
        <v>29</v>
      </c>
      <c r="E20" s="39">
        <v>4</v>
      </c>
      <c r="F20" s="6">
        <f t="shared" si="0"/>
        <v>535</v>
      </c>
      <c r="G20" s="2">
        <f t="shared" si="3"/>
        <v>535</v>
      </c>
      <c r="H20" s="15" t="s">
        <v>12</v>
      </c>
      <c r="I20" s="39">
        <v>89</v>
      </c>
      <c r="J20" s="39">
        <v>354</v>
      </c>
      <c r="K20" s="39">
        <v>22</v>
      </c>
      <c r="L20" s="39">
        <v>5</v>
      </c>
      <c r="M20" s="6">
        <f t="shared" si="1"/>
        <v>455</v>
      </c>
      <c r="N20" s="2">
        <f t="shared" si="4"/>
        <v>2144.5</v>
      </c>
      <c r="O20" s="15" t="s">
        <v>109</v>
      </c>
      <c r="P20" s="39">
        <v>89</v>
      </c>
      <c r="Q20" s="39">
        <v>379</v>
      </c>
      <c r="R20" s="39">
        <v>30</v>
      </c>
      <c r="S20" s="39">
        <v>7</v>
      </c>
      <c r="T20" s="6">
        <f t="shared" si="2"/>
        <v>501</v>
      </c>
      <c r="U20" s="95">
        <f t="shared" si="5"/>
        <v>2303</v>
      </c>
    </row>
    <row r="21" spans="1:21" ht="24" customHeight="1" x14ac:dyDescent="0.2">
      <c r="A21" s="94" t="s">
        <v>14</v>
      </c>
      <c r="B21" s="39">
        <v>183</v>
      </c>
      <c r="C21" s="39">
        <v>411</v>
      </c>
      <c r="D21" s="39">
        <v>30</v>
      </c>
      <c r="E21" s="39">
        <v>7</v>
      </c>
      <c r="F21" s="6">
        <f t="shared" si="0"/>
        <v>580</v>
      </c>
      <c r="G21" s="2">
        <f t="shared" si="3"/>
        <v>1115</v>
      </c>
      <c r="H21" s="15" t="s">
        <v>15</v>
      </c>
      <c r="I21" s="39">
        <v>85</v>
      </c>
      <c r="J21" s="39">
        <v>352</v>
      </c>
      <c r="K21" s="39">
        <v>20</v>
      </c>
      <c r="L21" s="39">
        <v>6</v>
      </c>
      <c r="M21" s="6">
        <f t="shared" si="1"/>
        <v>449.5</v>
      </c>
      <c r="N21" s="2">
        <f t="shared" si="4"/>
        <v>1989.5</v>
      </c>
      <c r="O21" s="15" t="s">
        <v>110</v>
      </c>
      <c r="P21" s="39">
        <v>84</v>
      </c>
      <c r="Q21" s="39">
        <v>408</v>
      </c>
      <c r="R21" s="39">
        <v>27</v>
      </c>
      <c r="S21" s="39">
        <v>2</v>
      </c>
      <c r="T21" s="6">
        <f t="shared" si="2"/>
        <v>509</v>
      </c>
      <c r="U21" s="95">
        <f t="shared" si="5"/>
        <v>2221.5</v>
      </c>
    </row>
    <row r="22" spans="1:21" ht="24" customHeight="1" x14ac:dyDescent="0.2">
      <c r="A22" s="94" t="s">
        <v>17</v>
      </c>
      <c r="B22" s="39">
        <v>158</v>
      </c>
      <c r="C22" s="39">
        <v>398</v>
      </c>
      <c r="D22" s="39">
        <v>26</v>
      </c>
      <c r="E22" s="39">
        <v>8</v>
      </c>
      <c r="F22" s="6">
        <f t="shared" si="0"/>
        <v>549</v>
      </c>
      <c r="G22" s="2">
        <f t="shared" si="3"/>
        <v>1664</v>
      </c>
      <c r="H22" s="15" t="s">
        <v>18</v>
      </c>
      <c r="I22" s="39">
        <v>98</v>
      </c>
      <c r="J22" s="39">
        <v>419</v>
      </c>
      <c r="K22" s="39">
        <v>20</v>
      </c>
      <c r="L22" s="39">
        <v>6</v>
      </c>
      <c r="M22" s="6">
        <f t="shared" si="1"/>
        <v>523</v>
      </c>
      <c r="N22" s="2">
        <f t="shared" si="4"/>
        <v>1939.5</v>
      </c>
      <c r="O22" s="15" t="s">
        <v>111</v>
      </c>
      <c r="P22" s="39">
        <v>76</v>
      </c>
      <c r="Q22" s="39">
        <v>411</v>
      </c>
      <c r="R22" s="39">
        <v>25</v>
      </c>
      <c r="S22" s="39">
        <v>1</v>
      </c>
      <c r="T22" s="6">
        <f t="shared" si="2"/>
        <v>501.5</v>
      </c>
      <c r="U22" s="95">
        <f t="shared" si="5"/>
        <v>2067</v>
      </c>
    </row>
    <row r="23" spans="1:21" ht="24" customHeight="1" x14ac:dyDescent="0.2">
      <c r="A23" s="94" t="s">
        <v>19</v>
      </c>
      <c r="B23" s="39">
        <v>154</v>
      </c>
      <c r="C23" s="39">
        <v>383</v>
      </c>
      <c r="D23" s="39">
        <v>34</v>
      </c>
      <c r="E23" s="39">
        <v>10</v>
      </c>
      <c r="F23" s="6">
        <f t="shared" si="0"/>
        <v>553</v>
      </c>
      <c r="G23" s="2">
        <f t="shared" si="3"/>
        <v>2217</v>
      </c>
      <c r="H23" s="15" t="s">
        <v>20</v>
      </c>
      <c r="I23" s="39">
        <v>100</v>
      </c>
      <c r="J23" s="39">
        <v>421</v>
      </c>
      <c r="K23" s="39">
        <v>22</v>
      </c>
      <c r="L23" s="39">
        <v>8</v>
      </c>
      <c r="M23" s="6">
        <f t="shared" si="1"/>
        <v>535</v>
      </c>
      <c r="N23" s="2">
        <f t="shared" si="4"/>
        <v>1962.5</v>
      </c>
      <c r="O23" s="15" t="s">
        <v>112</v>
      </c>
      <c r="P23" s="39">
        <v>89</v>
      </c>
      <c r="Q23" s="39">
        <v>427</v>
      </c>
      <c r="R23" s="39">
        <v>32</v>
      </c>
      <c r="S23" s="39">
        <v>3</v>
      </c>
      <c r="T23" s="6">
        <f t="shared" si="2"/>
        <v>543</v>
      </c>
      <c r="U23" s="95">
        <f t="shared" si="5"/>
        <v>2054.5</v>
      </c>
    </row>
    <row r="24" spans="1:21" ht="24" customHeight="1" x14ac:dyDescent="0.2">
      <c r="A24" s="94" t="s">
        <v>21</v>
      </c>
      <c r="B24" s="39">
        <v>163</v>
      </c>
      <c r="C24" s="39">
        <v>395</v>
      </c>
      <c r="D24" s="39">
        <v>28</v>
      </c>
      <c r="E24" s="39">
        <v>16</v>
      </c>
      <c r="F24" s="6">
        <f t="shared" si="0"/>
        <v>572.5</v>
      </c>
      <c r="G24" s="2">
        <f t="shared" si="3"/>
        <v>2254.5</v>
      </c>
      <c r="H24" s="15" t="s">
        <v>22</v>
      </c>
      <c r="I24" s="39">
        <v>89</v>
      </c>
      <c r="J24" s="39">
        <v>437</v>
      </c>
      <c r="K24" s="39">
        <v>18</v>
      </c>
      <c r="L24" s="39">
        <v>4</v>
      </c>
      <c r="M24" s="6">
        <f t="shared" si="1"/>
        <v>527.5</v>
      </c>
      <c r="N24" s="2">
        <f t="shared" si="4"/>
        <v>2035</v>
      </c>
      <c r="O24" s="15" t="s">
        <v>118</v>
      </c>
      <c r="P24" s="39">
        <v>69</v>
      </c>
      <c r="Q24" s="39">
        <v>400</v>
      </c>
      <c r="R24" s="39">
        <v>26</v>
      </c>
      <c r="S24" s="39">
        <v>0</v>
      </c>
      <c r="T24" s="6">
        <f t="shared" si="2"/>
        <v>486.5</v>
      </c>
      <c r="U24" s="95">
        <f t="shared" si="5"/>
        <v>2040</v>
      </c>
    </row>
    <row r="25" spans="1:21" ht="24" customHeight="1" x14ac:dyDescent="0.2">
      <c r="A25" s="94" t="s">
        <v>23</v>
      </c>
      <c r="B25" s="39">
        <v>138</v>
      </c>
      <c r="C25" s="39">
        <v>346</v>
      </c>
      <c r="D25" s="39">
        <v>29</v>
      </c>
      <c r="E25" s="39">
        <v>9</v>
      </c>
      <c r="F25" s="6">
        <f t="shared" si="0"/>
        <v>495.5</v>
      </c>
      <c r="G25" s="2">
        <f t="shared" si="3"/>
        <v>2170</v>
      </c>
      <c r="H25" s="15" t="s">
        <v>24</v>
      </c>
      <c r="I25" s="39">
        <v>139</v>
      </c>
      <c r="J25" s="39">
        <v>481</v>
      </c>
      <c r="K25" s="39">
        <v>21</v>
      </c>
      <c r="L25" s="39">
        <v>11</v>
      </c>
      <c r="M25" s="6">
        <f t="shared" si="1"/>
        <v>620</v>
      </c>
      <c r="N25" s="2">
        <f t="shared" si="4"/>
        <v>2205.5</v>
      </c>
      <c r="O25" s="15" t="s">
        <v>119</v>
      </c>
      <c r="P25" s="39">
        <v>66</v>
      </c>
      <c r="Q25" s="39">
        <v>385</v>
      </c>
      <c r="R25" s="39">
        <v>24</v>
      </c>
      <c r="S25" s="39">
        <v>0</v>
      </c>
      <c r="T25" s="6">
        <f t="shared" si="2"/>
        <v>466</v>
      </c>
      <c r="U25" s="95">
        <f t="shared" si="5"/>
        <v>1997</v>
      </c>
    </row>
    <row r="26" spans="1:21" ht="24" customHeight="1" x14ac:dyDescent="0.2">
      <c r="A26" s="94" t="s">
        <v>37</v>
      </c>
      <c r="B26" s="39">
        <v>166</v>
      </c>
      <c r="C26" s="39">
        <v>452</v>
      </c>
      <c r="D26" s="39">
        <v>29</v>
      </c>
      <c r="E26" s="39">
        <v>12</v>
      </c>
      <c r="F26" s="6">
        <f t="shared" si="0"/>
        <v>623</v>
      </c>
      <c r="G26" s="2">
        <f t="shared" si="3"/>
        <v>2244</v>
      </c>
      <c r="H26" s="15" t="s">
        <v>25</v>
      </c>
      <c r="I26" s="39">
        <v>101</v>
      </c>
      <c r="J26" s="39">
        <v>386</v>
      </c>
      <c r="K26" s="39">
        <v>25</v>
      </c>
      <c r="L26" s="39">
        <v>6</v>
      </c>
      <c r="M26" s="6">
        <f t="shared" si="1"/>
        <v>501.5</v>
      </c>
      <c r="N26" s="2">
        <f t="shared" si="4"/>
        <v>2184</v>
      </c>
      <c r="O26" s="15" t="s">
        <v>120</v>
      </c>
      <c r="P26" s="39">
        <v>49</v>
      </c>
      <c r="Q26" s="39">
        <v>339</v>
      </c>
      <c r="R26" s="39">
        <v>22</v>
      </c>
      <c r="S26" s="39">
        <v>1</v>
      </c>
      <c r="T26" s="6">
        <f t="shared" si="2"/>
        <v>410</v>
      </c>
      <c r="U26" s="95">
        <f t="shared" si="5"/>
        <v>1905.5</v>
      </c>
    </row>
    <row r="27" spans="1:21" ht="24" customHeight="1" x14ac:dyDescent="0.2">
      <c r="A27" s="94" t="s">
        <v>38</v>
      </c>
      <c r="B27" s="39">
        <v>149</v>
      </c>
      <c r="C27" s="39">
        <v>386</v>
      </c>
      <c r="D27" s="39">
        <v>33</v>
      </c>
      <c r="E27" s="39">
        <v>10</v>
      </c>
      <c r="F27" s="6">
        <f t="shared" si="0"/>
        <v>551.5</v>
      </c>
      <c r="G27" s="2">
        <f t="shared" si="3"/>
        <v>2242.5</v>
      </c>
      <c r="H27" s="15" t="s">
        <v>26</v>
      </c>
      <c r="I27" s="39">
        <v>127</v>
      </c>
      <c r="J27" s="39">
        <v>477</v>
      </c>
      <c r="K27" s="39">
        <v>27</v>
      </c>
      <c r="L27" s="39">
        <v>11</v>
      </c>
      <c r="M27" s="6">
        <f t="shared" si="1"/>
        <v>622</v>
      </c>
      <c r="N27" s="2">
        <f t="shared" si="4"/>
        <v>2271</v>
      </c>
      <c r="O27" s="15" t="s">
        <v>121</v>
      </c>
      <c r="P27" s="39">
        <v>46</v>
      </c>
      <c r="Q27" s="39">
        <v>361</v>
      </c>
      <c r="R27" s="39">
        <v>18</v>
      </c>
      <c r="S27" s="39">
        <v>4</v>
      </c>
      <c r="T27" s="6">
        <f t="shared" si="2"/>
        <v>430</v>
      </c>
      <c r="U27" s="95">
        <f t="shared" si="5"/>
        <v>1792.5</v>
      </c>
    </row>
    <row r="28" spans="1:21" ht="24" customHeight="1" x14ac:dyDescent="0.2">
      <c r="A28" s="94" t="s">
        <v>39</v>
      </c>
      <c r="B28" s="39">
        <v>125</v>
      </c>
      <c r="C28" s="39">
        <v>391</v>
      </c>
      <c r="D28" s="39">
        <v>24</v>
      </c>
      <c r="E28" s="39">
        <v>8</v>
      </c>
      <c r="F28" s="6">
        <f t="shared" si="0"/>
        <v>521.5</v>
      </c>
      <c r="G28" s="2">
        <f t="shared" si="3"/>
        <v>2191.5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1743.5</v>
      </c>
      <c r="O28" s="15" t="s">
        <v>122</v>
      </c>
      <c r="P28" s="39">
        <v>37</v>
      </c>
      <c r="Q28" s="39">
        <v>326</v>
      </c>
      <c r="R28" s="39">
        <v>8</v>
      </c>
      <c r="S28" s="39">
        <v>0</v>
      </c>
      <c r="T28" s="6">
        <f t="shared" si="2"/>
        <v>360.5</v>
      </c>
      <c r="U28" s="95">
        <f t="shared" si="5"/>
        <v>1666.5</v>
      </c>
    </row>
    <row r="29" spans="1:21" ht="24" customHeight="1" x14ac:dyDescent="0.2">
      <c r="A29" s="94" t="s">
        <v>40</v>
      </c>
      <c r="B29" s="39">
        <v>138</v>
      </c>
      <c r="C29" s="39">
        <v>420</v>
      </c>
      <c r="D29" s="39">
        <v>25</v>
      </c>
      <c r="E29" s="39">
        <v>14</v>
      </c>
      <c r="F29" s="6">
        <f t="shared" si="0"/>
        <v>574</v>
      </c>
      <c r="G29" s="2">
        <f t="shared" si="3"/>
        <v>2270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1123.5</v>
      </c>
      <c r="O29" s="15" t="s">
        <v>123</v>
      </c>
      <c r="P29" s="39">
        <v>48</v>
      </c>
      <c r="Q29" s="39">
        <v>332</v>
      </c>
      <c r="R29" s="39">
        <v>4</v>
      </c>
      <c r="S29" s="39">
        <v>4</v>
      </c>
      <c r="T29" s="6">
        <f t="shared" si="2"/>
        <v>374</v>
      </c>
      <c r="U29" s="95">
        <f t="shared" si="5"/>
        <v>1574.5</v>
      </c>
    </row>
    <row r="30" spans="1:21" ht="24" customHeight="1" x14ac:dyDescent="0.2">
      <c r="A30" s="94" t="s">
        <v>103</v>
      </c>
      <c r="B30" s="39">
        <v>121</v>
      </c>
      <c r="C30" s="39">
        <v>488</v>
      </c>
      <c r="D30" s="39">
        <v>18</v>
      </c>
      <c r="E30" s="39">
        <v>11</v>
      </c>
      <c r="F30" s="6">
        <f t="shared" si="0"/>
        <v>612</v>
      </c>
      <c r="G30" s="2">
        <f t="shared" si="3"/>
        <v>2259</v>
      </c>
      <c r="H30" s="16" t="s">
        <v>132</v>
      </c>
      <c r="I30" s="39">
        <v>117</v>
      </c>
      <c r="J30" s="39">
        <v>392</v>
      </c>
      <c r="K30" s="39">
        <v>19</v>
      </c>
      <c r="L30" s="39">
        <v>4</v>
      </c>
      <c r="M30" s="6">
        <f t="shared" si="1"/>
        <v>498.5</v>
      </c>
      <c r="N30" s="2">
        <f t="shared" si="4"/>
        <v>1120.5</v>
      </c>
      <c r="O30" s="15" t="s">
        <v>124</v>
      </c>
      <c r="P30" s="99">
        <v>33</v>
      </c>
      <c r="Q30" s="99">
        <v>244</v>
      </c>
      <c r="R30" s="99">
        <v>3</v>
      </c>
      <c r="S30" s="99">
        <v>0</v>
      </c>
      <c r="T30" s="6">
        <f t="shared" si="2"/>
        <v>266.5</v>
      </c>
      <c r="U30" s="95">
        <f t="shared" si="5"/>
        <v>1431</v>
      </c>
    </row>
    <row r="31" spans="1:21" ht="24" customHeight="1" thickBot="1" x14ac:dyDescent="0.25">
      <c r="A31" s="96" t="s">
        <v>104</v>
      </c>
      <c r="B31" s="40">
        <v>137</v>
      </c>
      <c r="C31" s="40">
        <v>476</v>
      </c>
      <c r="D31" s="40">
        <v>21</v>
      </c>
      <c r="E31" s="40">
        <v>5</v>
      </c>
      <c r="F31" s="7">
        <f t="shared" si="0"/>
        <v>599</v>
      </c>
      <c r="G31" s="3">
        <f t="shared" si="3"/>
        <v>2306.5</v>
      </c>
      <c r="H31" s="17" t="s">
        <v>133</v>
      </c>
      <c r="I31" s="40">
        <v>126</v>
      </c>
      <c r="J31" s="40">
        <v>441</v>
      </c>
      <c r="K31" s="40">
        <v>25</v>
      </c>
      <c r="L31" s="40">
        <v>6</v>
      </c>
      <c r="M31" s="7">
        <f t="shared" si="1"/>
        <v>569</v>
      </c>
      <c r="N31" s="3">
        <f t="shared" si="4"/>
        <v>1067.5</v>
      </c>
      <c r="O31" s="104" t="s">
        <v>125</v>
      </c>
      <c r="P31" s="40">
        <v>11</v>
      </c>
      <c r="Q31" s="40">
        <v>211</v>
      </c>
      <c r="R31" s="40">
        <v>1</v>
      </c>
      <c r="S31" s="40">
        <v>0</v>
      </c>
      <c r="T31" s="7">
        <f t="shared" si="2"/>
        <v>218.5</v>
      </c>
      <c r="U31" s="97">
        <f t="shared" si="5"/>
        <v>1219.5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2306.5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2271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2386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143</v>
      </c>
      <c r="G33" s="47"/>
      <c r="H33" s="111"/>
      <c r="I33" s="112"/>
      <c r="J33" s="43" t="s">
        <v>58</v>
      </c>
      <c r="K33" s="45"/>
      <c r="L33" s="45"/>
      <c r="M33" s="46" t="s">
        <v>144</v>
      </c>
      <c r="N33" s="47"/>
      <c r="O33" s="111"/>
      <c r="P33" s="112"/>
      <c r="Q33" s="43" t="s">
        <v>58</v>
      </c>
      <c r="R33" s="45"/>
      <c r="S33" s="45"/>
      <c r="T33" s="46" t="s">
        <v>145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5" zoomScaleNormal="100" workbookViewId="0">
      <selection activeCell="Y31" sqref="Y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72 - CR 43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43075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2876.5</v>
      </c>
      <c r="O10" s="92" t="s">
        <v>131</v>
      </c>
      <c r="P10" s="91">
        <f>'G-1'!P10+'G-2'!P10+'G-3'!P10+'G-4'!P10</f>
        <v>183</v>
      </c>
      <c r="Q10" s="91">
        <f>'G-1'!Q10+'G-2'!Q10+'G-3'!Q10+'G-4'!Q10</f>
        <v>675</v>
      </c>
      <c r="R10" s="91">
        <f>'G-1'!R10+'G-2'!R10+'G-3'!R10+'G-4'!R10</f>
        <v>70</v>
      </c>
      <c r="S10" s="91">
        <f>'G-1'!S10+'G-2'!S10+'G-3'!S10+'G-4'!S10</f>
        <v>14</v>
      </c>
      <c r="T10" s="103">
        <f t="shared" ref="T10:T29" si="2">P10*0.5+Q10*1+R10*2+S10*2.5</f>
        <v>941.5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1952.5</v>
      </c>
      <c r="O11" s="15" t="s">
        <v>130</v>
      </c>
      <c r="P11" s="39">
        <f>'G-1'!P11+'G-2'!P11+'G-3'!P11+'G-4'!P11</f>
        <v>193</v>
      </c>
      <c r="Q11" s="39">
        <f>'G-1'!Q11+'G-2'!Q11+'G-3'!Q11+'G-4'!Q11</f>
        <v>724</v>
      </c>
      <c r="R11" s="39">
        <f>'G-1'!R11+'G-2'!R11+'G-3'!R11+'G-4'!R11</f>
        <v>66</v>
      </c>
      <c r="S11" s="39">
        <f>'G-1'!S11+'G-2'!S11+'G-3'!S11+'G-4'!S11</f>
        <v>7</v>
      </c>
      <c r="T11" s="6">
        <f t="shared" si="2"/>
        <v>970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178</v>
      </c>
      <c r="J12" s="39">
        <f>'G-1'!J12+'G-2'!J12+'G-3'!J12+'G-4'!J12</f>
        <v>564</v>
      </c>
      <c r="K12" s="39">
        <f>'G-1'!K12+'G-2'!K12+'G-3'!K12+'G-4'!K12</f>
        <v>61</v>
      </c>
      <c r="L12" s="39">
        <f>'G-1'!L12+'G-2'!L12+'G-3'!L12+'G-4'!L12</f>
        <v>18</v>
      </c>
      <c r="M12" s="6">
        <f t="shared" si="1"/>
        <v>820</v>
      </c>
      <c r="N12" s="100">
        <f>M12+M11+M10+F31</f>
        <v>1777.5</v>
      </c>
      <c r="O12" s="16" t="s">
        <v>29</v>
      </c>
      <c r="P12" s="39">
        <f>'G-1'!P12+'G-2'!P12+'G-3'!P12+'G-4'!P12</f>
        <v>195</v>
      </c>
      <c r="Q12" s="39">
        <f>'G-1'!Q12+'G-2'!Q12+'G-3'!Q12+'G-4'!Q12</f>
        <v>682</v>
      </c>
      <c r="R12" s="39">
        <f>'G-1'!R12+'G-2'!R12+'G-3'!R12+'G-4'!R12</f>
        <v>61</v>
      </c>
      <c r="S12" s="39">
        <f>'G-1'!S12+'G-2'!S12+'G-3'!S12+'G-4'!S12</f>
        <v>5</v>
      </c>
      <c r="T12" s="6">
        <f t="shared" si="2"/>
        <v>914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170</v>
      </c>
      <c r="J13" s="39">
        <f>'G-1'!J13+'G-2'!J13+'G-3'!J13+'G-4'!J13</f>
        <v>589</v>
      </c>
      <c r="K13" s="39">
        <f>'G-1'!K13+'G-2'!K13+'G-3'!K13+'G-4'!K13</f>
        <v>57</v>
      </c>
      <c r="L13" s="39">
        <f>'G-1'!L13+'G-2'!L13+'G-3'!L13+'G-4'!L13</f>
        <v>17</v>
      </c>
      <c r="M13" s="6">
        <f t="shared" si="1"/>
        <v>830.5</v>
      </c>
      <c r="N13" s="2">
        <f>M13+M12+M11+M10</f>
        <v>1650.5</v>
      </c>
      <c r="O13" s="16" t="s">
        <v>30</v>
      </c>
      <c r="P13" s="39">
        <f>'G-1'!P13+'G-2'!P13+'G-3'!P13+'G-4'!P13</f>
        <v>184</v>
      </c>
      <c r="Q13" s="39">
        <f>'G-1'!Q13+'G-2'!Q13+'G-3'!Q13+'G-4'!Q13</f>
        <v>642</v>
      </c>
      <c r="R13" s="39">
        <f>'G-1'!R13+'G-2'!R13+'G-3'!R13+'G-4'!R13</f>
        <v>68</v>
      </c>
      <c r="S13" s="39">
        <f>'G-1'!S13+'G-2'!S13+'G-3'!S13+'G-4'!S13</f>
        <v>12</v>
      </c>
      <c r="T13" s="6">
        <f t="shared" si="2"/>
        <v>900</v>
      </c>
      <c r="U13" s="95">
        <f>T13+T12+T11+T10</f>
        <v>3725.5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191</v>
      </c>
      <c r="J14" s="39">
        <f>'G-1'!J14+'G-2'!J14+'G-3'!J14+'G-4'!J14</f>
        <v>715</v>
      </c>
      <c r="K14" s="39">
        <f>'G-1'!K14+'G-2'!K14+'G-3'!K14+'G-4'!K14</f>
        <v>72</v>
      </c>
      <c r="L14" s="39">
        <f>'G-1'!L14+'G-2'!L14+'G-3'!L14+'G-4'!L14</f>
        <v>14</v>
      </c>
      <c r="M14" s="6">
        <f t="shared" si="1"/>
        <v>989.5</v>
      </c>
      <c r="N14" s="2">
        <f t="shared" ref="N14:N31" si="4">M14+M13+M12+M11</f>
        <v>2640</v>
      </c>
      <c r="O14" s="16" t="s">
        <v>8</v>
      </c>
      <c r="P14" s="39">
        <f>'G-1'!P14+'G-2'!P14+'G-3'!P14+'G-4'!P14</f>
        <v>207</v>
      </c>
      <c r="Q14" s="39">
        <f>'G-1'!Q14+'G-2'!Q14+'G-3'!Q14+'G-4'!Q14</f>
        <v>699</v>
      </c>
      <c r="R14" s="39">
        <f>'G-1'!R14+'G-2'!R14+'G-3'!R14+'G-4'!R14</f>
        <v>77</v>
      </c>
      <c r="S14" s="39">
        <f>'G-1'!S14+'G-2'!S14+'G-3'!S14+'G-4'!S14</f>
        <v>9</v>
      </c>
      <c r="T14" s="6">
        <f t="shared" si="2"/>
        <v>979</v>
      </c>
      <c r="U14" s="95">
        <f t="shared" ref="U14:U29" si="5">T14+T13+T12+T11</f>
        <v>3763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140</v>
      </c>
      <c r="J15" s="39">
        <f>'G-1'!J15+'G-2'!J15+'G-3'!J15+'G-4'!J15</f>
        <v>637</v>
      </c>
      <c r="K15" s="39">
        <f>'G-1'!K15+'G-2'!K15+'G-3'!K15+'G-4'!K15</f>
        <v>76</v>
      </c>
      <c r="L15" s="39">
        <f>'G-1'!L15+'G-2'!L15+'G-3'!L15+'G-4'!L15</f>
        <v>11</v>
      </c>
      <c r="M15" s="6">
        <f t="shared" si="1"/>
        <v>886.5</v>
      </c>
      <c r="N15" s="2">
        <f t="shared" si="4"/>
        <v>3526.5</v>
      </c>
      <c r="O15" s="15" t="s">
        <v>10</v>
      </c>
      <c r="P15" s="39">
        <f>'G-1'!P15+'G-2'!P15+'G-3'!P15+'G-4'!P15</f>
        <v>183</v>
      </c>
      <c r="Q15" s="39">
        <f>'G-1'!Q15+'G-2'!Q15+'G-3'!Q15+'G-4'!Q15</f>
        <v>693</v>
      </c>
      <c r="R15" s="39">
        <f>'G-1'!R15+'G-2'!R15+'G-3'!R15+'G-4'!R15</f>
        <v>70</v>
      </c>
      <c r="S15" s="39">
        <f>'G-1'!S15+'G-2'!S15+'G-3'!S15+'G-4'!S15</f>
        <v>8</v>
      </c>
      <c r="T15" s="6">
        <f t="shared" si="2"/>
        <v>944.5</v>
      </c>
      <c r="U15" s="95">
        <f t="shared" si="5"/>
        <v>3737.5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177</v>
      </c>
      <c r="J16" s="39">
        <f>'G-1'!J16+'G-2'!J16+'G-3'!J16+'G-4'!J16</f>
        <v>721</v>
      </c>
      <c r="K16" s="39">
        <f>'G-1'!K16+'G-2'!K16+'G-3'!K16+'G-4'!K16</f>
        <v>58</v>
      </c>
      <c r="L16" s="39">
        <f>'G-1'!L16+'G-2'!L16+'G-3'!L16+'G-4'!L16</f>
        <v>12</v>
      </c>
      <c r="M16" s="6">
        <f t="shared" si="1"/>
        <v>955.5</v>
      </c>
      <c r="N16" s="2">
        <f t="shared" si="4"/>
        <v>3662</v>
      </c>
      <c r="O16" s="15" t="s">
        <v>13</v>
      </c>
      <c r="P16" s="39">
        <f>'G-1'!P16+'G-2'!P16+'G-3'!P16+'G-4'!P16</f>
        <v>206</v>
      </c>
      <c r="Q16" s="39">
        <f>'G-1'!Q16+'G-2'!Q16+'G-3'!Q16+'G-4'!Q16</f>
        <v>701</v>
      </c>
      <c r="R16" s="39">
        <f>'G-1'!R16+'G-2'!R16+'G-3'!R16+'G-4'!R16</f>
        <v>63</v>
      </c>
      <c r="S16" s="39">
        <f>'G-1'!S16+'G-2'!S16+'G-3'!S16+'G-4'!S16</f>
        <v>5</v>
      </c>
      <c r="T16" s="6">
        <f t="shared" si="2"/>
        <v>942.5</v>
      </c>
      <c r="U16" s="95">
        <f t="shared" si="5"/>
        <v>3766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169</v>
      </c>
      <c r="J17" s="39">
        <f>'G-1'!J17+'G-2'!J17+'G-3'!J17+'G-4'!J17</f>
        <v>774</v>
      </c>
      <c r="K17" s="39">
        <f>'G-1'!K17+'G-2'!K17+'G-3'!K17+'G-4'!K17</f>
        <v>64</v>
      </c>
      <c r="L17" s="39">
        <f>'G-1'!L17+'G-2'!L17+'G-3'!L17+'G-4'!L17</f>
        <v>6</v>
      </c>
      <c r="M17" s="6">
        <f t="shared" si="1"/>
        <v>1001.5</v>
      </c>
      <c r="N17" s="2">
        <f t="shared" si="4"/>
        <v>3833</v>
      </c>
      <c r="O17" s="15" t="s">
        <v>16</v>
      </c>
      <c r="P17" s="39">
        <f>'G-1'!P17+'G-2'!P17+'G-3'!P17+'G-4'!P17</f>
        <v>207</v>
      </c>
      <c r="Q17" s="39">
        <f>'G-1'!Q17+'G-2'!Q17+'G-3'!Q17+'G-4'!Q17</f>
        <v>695</v>
      </c>
      <c r="R17" s="39">
        <f>'G-1'!R17+'G-2'!R17+'G-3'!R17+'G-4'!R17</f>
        <v>64</v>
      </c>
      <c r="S17" s="39">
        <f>'G-1'!S17+'G-2'!S17+'G-3'!S17+'G-4'!S17</f>
        <v>5</v>
      </c>
      <c r="T17" s="6">
        <f t="shared" si="2"/>
        <v>939</v>
      </c>
      <c r="U17" s="95">
        <f t="shared" si="5"/>
        <v>3805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183</v>
      </c>
      <c r="J18" s="39">
        <f>'G-1'!J18+'G-2'!J18+'G-3'!J18+'G-4'!J18</f>
        <v>747</v>
      </c>
      <c r="K18" s="39">
        <f>'G-1'!K18+'G-2'!K18+'G-3'!K18+'G-4'!K18</f>
        <v>68</v>
      </c>
      <c r="L18" s="39">
        <f>'G-1'!L18+'G-2'!L18+'G-3'!L18+'G-4'!L18</f>
        <v>11</v>
      </c>
      <c r="M18" s="6">
        <f t="shared" si="1"/>
        <v>1002</v>
      </c>
      <c r="N18" s="2">
        <f t="shared" si="4"/>
        <v>3845.5</v>
      </c>
      <c r="O18" s="15" t="s">
        <v>41</v>
      </c>
      <c r="P18" s="39">
        <f>'G-1'!P18+'G-2'!P18+'G-3'!P18+'G-4'!P18</f>
        <v>206</v>
      </c>
      <c r="Q18" s="39">
        <f>'G-1'!Q18+'G-2'!Q18+'G-3'!Q18+'G-4'!Q18</f>
        <v>736</v>
      </c>
      <c r="R18" s="39">
        <f>'G-1'!R18+'G-2'!R18+'G-3'!R18+'G-4'!R18</f>
        <v>75</v>
      </c>
      <c r="S18" s="39">
        <f>'G-1'!S18+'G-2'!S18+'G-3'!S18+'G-4'!S18</f>
        <v>3</v>
      </c>
      <c r="T18" s="6">
        <f t="shared" si="2"/>
        <v>996.5</v>
      </c>
      <c r="U18" s="95">
        <f t="shared" si="5"/>
        <v>3822.5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157</v>
      </c>
      <c r="J19" s="39">
        <f>'G-1'!J19+'G-2'!J19+'G-3'!J19+'G-4'!J19</f>
        <v>671</v>
      </c>
      <c r="K19" s="39">
        <f>'G-1'!K19+'G-2'!K19+'G-3'!K19+'G-4'!K19</f>
        <v>63</v>
      </c>
      <c r="L19" s="39">
        <f>'G-1'!L19+'G-2'!L19+'G-3'!L19+'G-4'!L19</f>
        <v>10</v>
      </c>
      <c r="M19" s="6">
        <f t="shared" si="1"/>
        <v>900.5</v>
      </c>
      <c r="N19" s="2">
        <f t="shared" si="4"/>
        <v>3859.5</v>
      </c>
      <c r="O19" s="15" t="s">
        <v>42</v>
      </c>
      <c r="P19" s="39">
        <f>'G-1'!P19+'G-2'!P19+'G-3'!P19+'G-4'!P19</f>
        <v>176</v>
      </c>
      <c r="Q19" s="39">
        <f>'G-1'!Q19+'G-2'!Q19+'G-3'!Q19+'G-4'!Q19</f>
        <v>676</v>
      </c>
      <c r="R19" s="39">
        <f>'G-1'!R19+'G-2'!R19+'G-3'!R19+'G-4'!R19</f>
        <v>62</v>
      </c>
      <c r="S19" s="39">
        <f>'G-1'!S19+'G-2'!S19+'G-3'!S19+'G-4'!S19</f>
        <v>8</v>
      </c>
      <c r="T19" s="6">
        <f t="shared" si="2"/>
        <v>908</v>
      </c>
      <c r="U19" s="95">
        <f t="shared" si="5"/>
        <v>3786</v>
      </c>
    </row>
    <row r="20" spans="1:21" ht="24" customHeight="1" x14ac:dyDescent="0.2">
      <c r="A20" s="94" t="s">
        <v>11</v>
      </c>
      <c r="B20" s="39">
        <f>'G-1'!B20+'G-2'!B20+'G-3'!B20+'G-4'!B20</f>
        <v>250</v>
      </c>
      <c r="C20" s="39">
        <f>'G-1'!C20+'G-2'!C20+'G-3'!C20+'G-4'!C20</f>
        <v>676</v>
      </c>
      <c r="D20" s="39">
        <f>'G-1'!D20+'G-2'!D20+'G-3'!D20+'G-4'!D20</f>
        <v>71</v>
      </c>
      <c r="E20" s="39">
        <f>'G-1'!E20+'G-2'!E20+'G-3'!E20+'G-4'!E20</f>
        <v>8</v>
      </c>
      <c r="F20" s="6">
        <f t="shared" si="0"/>
        <v>963</v>
      </c>
      <c r="G20" s="2">
        <f t="shared" si="3"/>
        <v>963</v>
      </c>
      <c r="H20" s="15" t="s">
        <v>12</v>
      </c>
      <c r="I20" s="39">
        <f>'G-1'!I20+'G-2'!I20+'G-3'!I20+'G-4'!I20</f>
        <v>139</v>
      </c>
      <c r="J20" s="39">
        <f>'G-1'!J20+'G-2'!J20+'G-3'!J20+'G-4'!J20</f>
        <v>621</v>
      </c>
      <c r="K20" s="39">
        <f>'G-1'!K20+'G-2'!K20+'G-3'!K20+'G-4'!K20</f>
        <v>57</v>
      </c>
      <c r="L20" s="39">
        <f>'G-1'!L20+'G-2'!L20+'G-3'!L20+'G-4'!L20</f>
        <v>9</v>
      </c>
      <c r="M20" s="6">
        <f t="shared" si="1"/>
        <v>827</v>
      </c>
      <c r="N20" s="2">
        <f t="shared" si="4"/>
        <v>3731</v>
      </c>
      <c r="O20" s="15" t="s">
        <v>109</v>
      </c>
      <c r="P20" s="39">
        <f>'G-1'!P20+'G-2'!P20+'G-3'!P20+'G-4'!P20</f>
        <v>129</v>
      </c>
      <c r="Q20" s="39">
        <f>'G-1'!Q20+'G-2'!Q20+'G-3'!Q20+'G-4'!Q20</f>
        <v>625</v>
      </c>
      <c r="R20" s="39">
        <f>'G-1'!R20+'G-2'!R20+'G-3'!R20+'G-4'!R20</f>
        <v>73</v>
      </c>
      <c r="S20" s="39">
        <f>'G-1'!S20+'G-2'!S20+'G-3'!S20+'G-4'!S20</f>
        <v>8</v>
      </c>
      <c r="T20" s="6">
        <f t="shared" si="2"/>
        <v>855.5</v>
      </c>
      <c r="U20" s="95">
        <f t="shared" si="5"/>
        <v>3699</v>
      </c>
    </row>
    <row r="21" spans="1:21" ht="24" customHeight="1" x14ac:dyDescent="0.2">
      <c r="A21" s="94" t="s">
        <v>14</v>
      </c>
      <c r="B21" s="39">
        <f>'G-1'!B21+'G-2'!B21+'G-3'!B21+'G-4'!B21</f>
        <v>282</v>
      </c>
      <c r="C21" s="39">
        <f>'G-1'!C21+'G-2'!C21+'G-3'!C21+'G-4'!C21</f>
        <v>725</v>
      </c>
      <c r="D21" s="39">
        <f>'G-1'!D21+'G-2'!D21+'G-3'!D21+'G-4'!D21</f>
        <v>78</v>
      </c>
      <c r="E21" s="39">
        <f>'G-1'!E21+'G-2'!E21+'G-3'!E21+'G-4'!E21</f>
        <v>11</v>
      </c>
      <c r="F21" s="6">
        <f t="shared" si="0"/>
        <v>1049.5</v>
      </c>
      <c r="G21" s="2">
        <f t="shared" si="3"/>
        <v>2012.5</v>
      </c>
      <c r="H21" s="15" t="s">
        <v>15</v>
      </c>
      <c r="I21" s="39">
        <f>'G-1'!I21+'G-2'!I21+'G-3'!I21+'G-4'!I21</f>
        <v>130</v>
      </c>
      <c r="J21" s="39">
        <f>'G-1'!J21+'G-2'!J21+'G-3'!J21+'G-4'!J21</f>
        <v>607</v>
      </c>
      <c r="K21" s="39">
        <f>'G-1'!K21+'G-2'!K21+'G-3'!K21+'G-4'!K21</f>
        <v>53</v>
      </c>
      <c r="L21" s="39">
        <f>'G-1'!L21+'G-2'!L21+'G-3'!L21+'G-4'!L21</f>
        <v>8</v>
      </c>
      <c r="M21" s="6">
        <f t="shared" si="1"/>
        <v>798</v>
      </c>
      <c r="N21" s="2">
        <f t="shared" si="4"/>
        <v>3527.5</v>
      </c>
      <c r="O21" s="15" t="s">
        <v>110</v>
      </c>
      <c r="P21" s="39">
        <f>'G-1'!P21+'G-2'!P21+'G-3'!P21+'G-4'!P21</f>
        <v>155</v>
      </c>
      <c r="Q21" s="39">
        <f>'G-1'!Q21+'G-2'!Q21+'G-3'!Q21+'G-4'!Q21</f>
        <v>638</v>
      </c>
      <c r="R21" s="39">
        <f>'G-1'!R21+'G-2'!R21+'G-3'!R21+'G-4'!R21</f>
        <v>81</v>
      </c>
      <c r="S21" s="39">
        <f>'G-1'!S21+'G-2'!S21+'G-3'!S21+'G-4'!S21</f>
        <v>2</v>
      </c>
      <c r="T21" s="6">
        <f t="shared" si="2"/>
        <v>882.5</v>
      </c>
      <c r="U21" s="95">
        <f t="shared" si="5"/>
        <v>3642.5</v>
      </c>
    </row>
    <row r="22" spans="1:21" ht="24" customHeight="1" x14ac:dyDescent="0.2">
      <c r="A22" s="94" t="s">
        <v>17</v>
      </c>
      <c r="B22" s="39">
        <f>'G-1'!B22+'G-2'!B22+'G-3'!B22+'G-4'!B22</f>
        <v>222</v>
      </c>
      <c r="C22" s="39">
        <f>'G-1'!C22+'G-2'!C22+'G-3'!C22+'G-4'!C22</f>
        <v>680</v>
      </c>
      <c r="D22" s="39">
        <f>'G-1'!D22+'G-2'!D22+'G-3'!D22+'G-4'!D22</f>
        <v>72</v>
      </c>
      <c r="E22" s="39">
        <f>'G-1'!E22+'G-2'!E22+'G-3'!E22+'G-4'!E22</f>
        <v>12</v>
      </c>
      <c r="F22" s="6">
        <f t="shared" si="0"/>
        <v>965</v>
      </c>
      <c r="G22" s="2">
        <f t="shared" si="3"/>
        <v>2977.5</v>
      </c>
      <c r="H22" s="15" t="s">
        <v>18</v>
      </c>
      <c r="I22" s="39">
        <f>'G-1'!I22+'G-2'!I22+'G-3'!I22+'G-4'!I22</f>
        <v>161</v>
      </c>
      <c r="J22" s="39">
        <f>'G-1'!J22+'G-2'!J22+'G-3'!J22+'G-4'!J22</f>
        <v>637</v>
      </c>
      <c r="K22" s="39">
        <f>'G-1'!K22+'G-2'!K22+'G-3'!K22+'G-4'!K22</f>
        <v>59</v>
      </c>
      <c r="L22" s="39">
        <f>'G-1'!L22+'G-2'!L22+'G-3'!L22+'G-4'!L22</f>
        <v>10</v>
      </c>
      <c r="M22" s="6">
        <f t="shared" si="1"/>
        <v>860.5</v>
      </c>
      <c r="N22" s="2">
        <f t="shared" si="4"/>
        <v>3386</v>
      </c>
      <c r="O22" s="15" t="s">
        <v>111</v>
      </c>
      <c r="P22" s="39">
        <f>'G-1'!P22+'G-2'!P22+'G-3'!P22+'G-4'!P22</f>
        <v>125</v>
      </c>
      <c r="Q22" s="39">
        <f>'G-1'!Q22+'G-2'!Q22+'G-3'!Q22+'G-4'!Q22</f>
        <v>626</v>
      </c>
      <c r="R22" s="39">
        <f>'G-1'!R22+'G-2'!R22+'G-3'!R22+'G-4'!R22</f>
        <v>73</v>
      </c>
      <c r="S22" s="39">
        <f>'G-1'!S22+'G-2'!S22+'G-3'!S22+'G-4'!S22</f>
        <v>3</v>
      </c>
      <c r="T22" s="6">
        <f t="shared" si="2"/>
        <v>842</v>
      </c>
      <c r="U22" s="95">
        <f t="shared" si="5"/>
        <v>3488</v>
      </c>
    </row>
    <row r="23" spans="1:21" ht="24" customHeight="1" x14ac:dyDescent="0.2">
      <c r="A23" s="94" t="s">
        <v>19</v>
      </c>
      <c r="B23" s="39">
        <f>'G-1'!B23+'G-2'!B23+'G-3'!B23+'G-4'!B23</f>
        <v>213</v>
      </c>
      <c r="C23" s="39">
        <f>'G-1'!C23+'G-2'!C23+'G-3'!C23+'G-4'!C23</f>
        <v>670</v>
      </c>
      <c r="D23" s="39">
        <f>'G-1'!D23+'G-2'!D23+'G-3'!D23+'G-4'!D23</f>
        <v>80</v>
      </c>
      <c r="E23" s="39">
        <f>'G-1'!E23+'G-2'!E23+'G-3'!E23+'G-4'!E23</f>
        <v>15</v>
      </c>
      <c r="F23" s="6">
        <f t="shared" si="0"/>
        <v>974</v>
      </c>
      <c r="G23" s="2">
        <f t="shared" si="3"/>
        <v>3951.5</v>
      </c>
      <c r="H23" s="15" t="s">
        <v>20</v>
      </c>
      <c r="I23" s="39">
        <f>'G-1'!I23+'G-2'!I23+'G-3'!I23+'G-4'!I23</f>
        <v>168</v>
      </c>
      <c r="J23" s="39">
        <f>'G-1'!J23+'G-2'!J23+'G-3'!J23+'G-4'!J23</f>
        <v>653</v>
      </c>
      <c r="K23" s="39">
        <f>'G-1'!K23+'G-2'!K23+'G-3'!K23+'G-4'!K23</f>
        <v>61</v>
      </c>
      <c r="L23" s="39">
        <f>'G-1'!L23+'G-2'!L23+'G-3'!L23+'G-4'!L23</f>
        <v>12</v>
      </c>
      <c r="M23" s="6">
        <f t="shared" si="1"/>
        <v>889</v>
      </c>
      <c r="N23" s="2">
        <f t="shared" si="4"/>
        <v>3374.5</v>
      </c>
      <c r="O23" s="15" t="s">
        <v>112</v>
      </c>
      <c r="P23" s="39">
        <f>'G-1'!P23+'G-2'!P23+'G-3'!P23+'G-4'!P23</f>
        <v>158</v>
      </c>
      <c r="Q23" s="39">
        <f>'G-1'!Q23+'G-2'!Q23+'G-3'!Q23+'G-4'!Q23</f>
        <v>712</v>
      </c>
      <c r="R23" s="39">
        <f>'G-1'!R23+'G-2'!R23+'G-3'!R23+'G-4'!R23</f>
        <v>78</v>
      </c>
      <c r="S23" s="39">
        <f>'G-1'!S23+'G-2'!S23+'G-3'!S23+'G-4'!S23</f>
        <v>5</v>
      </c>
      <c r="T23" s="6">
        <f t="shared" si="2"/>
        <v>959.5</v>
      </c>
      <c r="U23" s="95">
        <f t="shared" si="5"/>
        <v>3539.5</v>
      </c>
    </row>
    <row r="24" spans="1:21" ht="24" customHeight="1" x14ac:dyDescent="0.2">
      <c r="A24" s="94" t="s">
        <v>21</v>
      </c>
      <c r="B24" s="39">
        <f>'G-1'!B24+'G-2'!B24+'G-3'!B24+'G-4'!B24</f>
        <v>223</v>
      </c>
      <c r="C24" s="39">
        <f>'G-1'!C24+'G-2'!C24+'G-3'!C24+'G-4'!C24</f>
        <v>661</v>
      </c>
      <c r="D24" s="39">
        <f>'G-1'!D24+'G-2'!D24+'G-3'!D24+'G-4'!D24</f>
        <v>77</v>
      </c>
      <c r="E24" s="39">
        <f>'G-1'!E24+'G-2'!E24+'G-3'!E24+'G-4'!E24</f>
        <v>21</v>
      </c>
      <c r="F24" s="6">
        <f t="shared" si="0"/>
        <v>979</v>
      </c>
      <c r="G24" s="2">
        <f t="shared" si="3"/>
        <v>3967.5</v>
      </c>
      <c r="H24" s="15" t="s">
        <v>22</v>
      </c>
      <c r="I24" s="39">
        <f>'G-1'!I24+'G-2'!I24+'G-3'!I24+'G-4'!I24</f>
        <v>154</v>
      </c>
      <c r="J24" s="39">
        <f>'G-1'!J24+'G-2'!J24+'G-3'!J24+'G-4'!J24</f>
        <v>667</v>
      </c>
      <c r="K24" s="39">
        <f>'G-1'!K24+'G-2'!K24+'G-3'!K24+'G-4'!K24</f>
        <v>52</v>
      </c>
      <c r="L24" s="39">
        <f>'G-1'!L24+'G-2'!L24+'G-3'!L24+'G-4'!L24</f>
        <v>11</v>
      </c>
      <c r="M24" s="6">
        <f t="shared" si="1"/>
        <v>875.5</v>
      </c>
      <c r="N24" s="2">
        <f t="shared" si="4"/>
        <v>3423</v>
      </c>
      <c r="O24" s="15" t="s">
        <v>118</v>
      </c>
      <c r="P24" s="39">
        <f>'G-1'!P24+'G-2'!P24+'G-3'!P24+'G-4'!P24</f>
        <v>134</v>
      </c>
      <c r="Q24" s="39">
        <f>'G-1'!Q24+'G-2'!Q24+'G-3'!Q24+'G-4'!Q24</f>
        <v>675</v>
      </c>
      <c r="R24" s="39">
        <f>'G-1'!R24+'G-2'!R24+'G-3'!R24+'G-4'!R24</f>
        <v>74</v>
      </c>
      <c r="S24" s="39">
        <f>'G-1'!S24+'G-2'!S24+'G-3'!S24+'G-4'!S24</f>
        <v>2</v>
      </c>
      <c r="T24" s="6">
        <f t="shared" si="2"/>
        <v>895</v>
      </c>
      <c r="U24" s="95">
        <f t="shared" si="5"/>
        <v>3579</v>
      </c>
    </row>
    <row r="25" spans="1:21" ht="24" customHeight="1" x14ac:dyDescent="0.2">
      <c r="A25" s="94" t="s">
        <v>23</v>
      </c>
      <c r="B25" s="39">
        <f>'G-1'!B25+'G-2'!B25+'G-3'!B25+'G-4'!B25</f>
        <v>205</v>
      </c>
      <c r="C25" s="39">
        <f>'G-1'!C25+'G-2'!C25+'G-3'!C25+'G-4'!C25</f>
        <v>600</v>
      </c>
      <c r="D25" s="39">
        <f>'G-1'!D25+'G-2'!D25+'G-3'!D25+'G-4'!D25</f>
        <v>75</v>
      </c>
      <c r="E25" s="39">
        <f>'G-1'!E25+'G-2'!E25+'G-3'!E25+'G-4'!E25</f>
        <v>14</v>
      </c>
      <c r="F25" s="6">
        <f t="shared" si="0"/>
        <v>887.5</v>
      </c>
      <c r="G25" s="2">
        <f t="shared" si="3"/>
        <v>3805.5</v>
      </c>
      <c r="H25" s="15" t="s">
        <v>24</v>
      </c>
      <c r="I25" s="39">
        <f>'G-1'!I25+'G-2'!I25+'G-3'!I25+'G-4'!I25</f>
        <v>212</v>
      </c>
      <c r="J25" s="39">
        <f>'G-1'!J25+'G-2'!J25+'G-3'!J25+'G-4'!J25</f>
        <v>751</v>
      </c>
      <c r="K25" s="39">
        <f>'G-1'!K25+'G-2'!K25+'G-3'!K25+'G-4'!K25</f>
        <v>58</v>
      </c>
      <c r="L25" s="39">
        <f>'G-1'!L25+'G-2'!L25+'G-3'!L25+'G-4'!L25</f>
        <v>14</v>
      </c>
      <c r="M25" s="6">
        <f t="shared" si="1"/>
        <v>1008</v>
      </c>
      <c r="N25" s="2">
        <f t="shared" si="4"/>
        <v>3633</v>
      </c>
      <c r="O25" s="15" t="s">
        <v>119</v>
      </c>
      <c r="P25" s="39">
        <f>'G-1'!P25+'G-2'!P25+'G-3'!P25+'G-4'!P25</f>
        <v>107</v>
      </c>
      <c r="Q25" s="39">
        <f>'G-1'!Q25+'G-2'!Q25+'G-3'!Q25+'G-4'!Q25</f>
        <v>638</v>
      </c>
      <c r="R25" s="39">
        <f>'G-1'!R25+'G-2'!R25+'G-3'!R25+'G-4'!R25</f>
        <v>59</v>
      </c>
      <c r="S25" s="39">
        <f>'G-1'!S25+'G-2'!S25+'G-3'!S25+'G-4'!S25</f>
        <v>0</v>
      </c>
      <c r="T25" s="6">
        <f t="shared" si="2"/>
        <v>809.5</v>
      </c>
      <c r="U25" s="95">
        <f t="shared" si="5"/>
        <v>3506</v>
      </c>
    </row>
    <row r="26" spans="1:21" ht="24" customHeight="1" x14ac:dyDescent="0.2">
      <c r="A26" s="94" t="s">
        <v>37</v>
      </c>
      <c r="B26" s="39">
        <f>'G-1'!B26+'G-2'!B26+'G-3'!B26+'G-4'!B26</f>
        <v>235</v>
      </c>
      <c r="C26" s="39">
        <f>'G-1'!C26+'G-2'!C26+'G-3'!C26+'G-4'!C26</f>
        <v>747</v>
      </c>
      <c r="D26" s="39">
        <f>'G-1'!D26+'G-2'!D26+'G-3'!D26+'G-4'!D26</f>
        <v>75</v>
      </c>
      <c r="E26" s="39">
        <f>'G-1'!E26+'G-2'!E26+'G-3'!E26+'G-4'!E26</f>
        <v>18</v>
      </c>
      <c r="F26" s="6">
        <f t="shared" si="0"/>
        <v>1059.5</v>
      </c>
      <c r="G26" s="2">
        <f t="shared" si="3"/>
        <v>3900</v>
      </c>
      <c r="H26" s="15" t="s">
        <v>25</v>
      </c>
      <c r="I26" s="39">
        <f>'G-1'!I26+'G-2'!I26+'G-3'!I26+'G-4'!I26</f>
        <v>183</v>
      </c>
      <c r="J26" s="39">
        <f>'G-1'!J26+'G-2'!J26+'G-3'!J26+'G-4'!J26</f>
        <v>670</v>
      </c>
      <c r="K26" s="39">
        <f>'G-1'!K26+'G-2'!K26+'G-3'!K26+'G-4'!K26</f>
        <v>60</v>
      </c>
      <c r="L26" s="39">
        <f>'G-1'!L26+'G-2'!L26+'G-3'!L26+'G-4'!L26</f>
        <v>10</v>
      </c>
      <c r="M26" s="6">
        <f t="shared" si="1"/>
        <v>906.5</v>
      </c>
      <c r="N26" s="2">
        <f t="shared" si="4"/>
        <v>3679</v>
      </c>
      <c r="O26" s="15" t="s">
        <v>120</v>
      </c>
      <c r="P26" s="39">
        <f>'G-1'!P26+'G-2'!P26+'G-3'!P26+'G-4'!P26</f>
        <v>110</v>
      </c>
      <c r="Q26" s="39">
        <f>'G-1'!Q26+'G-2'!Q26+'G-3'!Q26+'G-4'!Q26</f>
        <v>571</v>
      </c>
      <c r="R26" s="39">
        <f>'G-1'!R26+'G-2'!R26+'G-3'!R26+'G-4'!R26</f>
        <v>57</v>
      </c>
      <c r="S26" s="39">
        <f>'G-1'!S26+'G-2'!S26+'G-3'!S26+'G-4'!S26</f>
        <v>1</v>
      </c>
      <c r="T26" s="6">
        <f t="shared" si="2"/>
        <v>742.5</v>
      </c>
      <c r="U26" s="95">
        <f t="shared" si="5"/>
        <v>3406.5</v>
      </c>
    </row>
    <row r="27" spans="1:21" ht="24" customHeight="1" x14ac:dyDescent="0.2">
      <c r="A27" s="94" t="s">
        <v>38</v>
      </c>
      <c r="B27" s="39">
        <f>'G-1'!B27+'G-2'!B27+'G-3'!B27+'G-4'!B27</f>
        <v>207</v>
      </c>
      <c r="C27" s="39">
        <f>'G-1'!C27+'G-2'!C27+'G-3'!C27+'G-4'!C27</f>
        <v>639</v>
      </c>
      <c r="D27" s="39">
        <f>'G-1'!D27+'G-2'!D27+'G-3'!D27+'G-4'!D27</f>
        <v>76</v>
      </c>
      <c r="E27" s="39">
        <f>'G-1'!E27+'G-2'!E27+'G-3'!E27+'G-4'!E27</f>
        <v>17</v>
      </c>
      <c r="F27" s="6">
        <f t="shared" si="0"/>
        <v>937</v>
      </c>
      <c r="G27" s="2">
        <f t="shared" si="3"/>
        <v>3863</v>
      </c>
      <c r="H27" s="15" t="s">
        <v>26</v>
      </c>
      <c r="I27" s="39">
        <f>'G-1'!I27+'G-2'!I27+'G-3'!I27+'G-4'!I27</f>
        <v>201</v>
      </c>
      <c r="J27" s="39">
        <f>'G-1'!J27+'G-2'!J27+'G-3'!J27+'G-4'!J27</f>
        <v>748</v>
      </c>
      <c r="K27" s="39">
        <f>'G-1'!K27+'G-2'!K27+'G-3'!K27+'G-4'!K27</f>
        <v>66</v>
      </c>
      <c r="L27" s="39">
        <f>'G-1'!L27+'G-2'!L27+'G-3'!L27+'G-4'!L27</f>
        <v>14</v>
      </c>
      <c r="M27" s="6">
        <f t="shared" si="1"/>
        <v>1015.5</v>
      </c>
      <c r="N27" s="2">
        <f t="shared" si="4"/>
        <v>3805.5</v>
      </c>
      <c r="O27" s="15" t="s">
        <v>121</v>
      </c>
      <c r="P27" s="39">
        <f>'G-1'!P27+'G-2'!P27+'G-3'!P27+'G-4'!P27</f>
        <v>93</v>
      </c>
      <c r="Q27" s="39">
        <f>'G-1'!Q27+'G-2'!Q27+'G-3'!Q27+'G-4'!Q27</f>
        <v>599</v>
      </c>
      <c r="R27" s="39">
        <f>'G-1'!R27+'G-2'!R27+'G-3'!R27+'G-4'!R27</f>
        <v>44</v>
      </c>
      <c r="S27" s="39">
        <f>'G-1'!S27+'G-2'!S27+'G-3'!S27+'G-4'!S27</f>
        <v>4</v>
      </c>
      <c r="T27" s="6">
        <f t="shared" si="2"/>
        <v>743.5</v>
      </c>
      <c r="U27" s="95">
        <f t="shared" si="5"/>
        <v>3190.5</v>
      </c>
    </row>
    <row r="28" spans="1:21" ht="24" customHeight="1" x14ac:dyDescent="0.2">
      <c r="A28" s="94" t="s">
        <v>39</v>
      </c>
      <c r="B28" s="39">
        <f>'G-1'!B28+'G-2'!B28+'G-3'!B28+'G-4'!B28</f>
        <v>169</v>
      </c>
      <c r="C28" s="39">
        <f>'G-1'!C28+'G-2'!C28+'G-3'!C28+'G-4'!C28</f>
        <v>643</v>
      </c>
      <c r="D28" s="39">
        <f>'G-1'!D28+'G-2'!D28+'G-3'!D28+'G-4'!D28</f>
        <v>72</v>
      </c>
      <c r="E28" s="39">
        <f>'G-1'!E28+'G-2'!E28+'G-3'!E28+'G-4'!E28</f>
        <v>16</v>
      </c>
      <c r="F28" s="6">
        <f t="shared" si="0"/>
        <v>911.5</v>
      </c>
      <c r="G28" s="2">
        <f t="shared" si="3"/>
        <v>3795.5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2930</v>
      </c>
      <c r="O28" s="15" t="s">
        <v>122</v>
      </c>
      <c r="P28" s="39">
        <f>'G-1'!P28+'G-2'!P28+'G-3'!P28+'G-4'!P28</f>
        <v>85</v>
      </c>
      <c r="Q28" s="39">
        <f>'G-1'!Q28+'G-2'!Q28+'G-3'!Q28+'G-4'!Q28</f>
        <v>534</v>
      </c>
      <c r="R28" s="39">
        <f>'G-1'!R28+'G-2'!R28+'G-3'!R28+'G-4'!R28</f>
        <v>32</v>
      </c>
      <c r="S28" s="39">
        <f>'G-1'!S28+'G-2'!S28+'G-3'!S28+'G-4'!S28</f>
        <v>0</v>
      </c>
      <c r="T28" s="6">
        <f t="shared" si="2"/>
        <v>640.5</v>
      </c>
      <c r="U28" s="95">
        <f t="shared" si="5"/>
        <v>2936</v>
      </c>
    </row>
    <row r="29" spans="1:21" ht="24" customHeight="1" x14ac:dyDescent="0.2">
      <c r="A29" s="94" t="s">
        <v>40</v>
      </c>
      <c r="B29" s="39">
        <f>'G-1'!B29+'G-2'!B29+'G-3'!B29+'G-4'!B29</f>
        <v>200</v>
      </c>
      <c r="C29" s="39">
        <f>'G-1'!C29+'G-2'!C29+'G-3'!C29+'G-4'!C29</f>
        <v>625</v>
      </c>
      <c r="D29" s="39">
        <f>'G-1'!D29+'G-2'!D29+'G-3'!D29+'G-4'!D29</f>
        <v>67</v>
      </c>
      <c r="E29" s="39">
        <f>'G-1'!E29+'G-2'!E29+'G-3'!E29+'G-4'!E29</f>
        <v>26</v>
      </c>
      <c r="F29" s="6">
        <f t="shared" si="0"/>
        <v>924</v>
      </c>
      <c r="G29" s="2">
        <f t="shared" si="3"/>
        <v>3832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1922</v>
      </c>
      <c r="O29" s="15" t="s">
        <v>123</v>
      </c>
      <c r="P29" s="39">
        <f>'G-1'!P29+'G-2'!P29+'G-3'!P29+'G-4'!P29</f>
        <v>82</v>
      </c>
      <c r="Q29" s="39">
        <f>'G-1'!Q29+'G-2'!Q29+'G-3'!Q29+'G-4'!Q29</f>
        <v>551</v>
      </c>
      <c r="R29" s="39">
        <f>'G-1'!R29+'G-2'!R29+'G-3'!R29+'G-4'!R29</f>
        <v>26</v>
      </c>
      <c r="S29" s="39">
        <f>'G-1'!S29+'G-2'!S29+'G-3'!S29+'G-4'!S29</f>
        <v>5</v>
      </c>
      <c r="T29" s="6">
        <f t="shared" si="2"/>
        <v>656.5</v>
      </c>
      <c r="U29" s="95">
        <f t="shared" si="5"/>
        <v>2783</v>
      </c>
    </row>
    <row r="30" spans="1:21" ht="24" customHeight="1" x14ac:dyDescent="0.2">
      <c r="A30" s="94" t="s">
        <v>103</v>
      </c>
      <c r="B30" s="39">
        <f>'G-1'!B30+'G-2'!B30+'G-3'!B30+'G-4'!B30</f>
        <v>194</v>
      </c>
      <c r="C30" s="39">
        <f>'G-1'!C30+'G-2'!C30+'G-3'!C30+'G-4'!C30</f>
        <v>727</v>
      </c>
      <c r="D30" s="39">
        <f>'G-1'!D30+'G-2'!D30+'G-3'!D30+'G-4'!D30</f>
        <v>63</v>
      </c>
      <c r="E30" s="39">
        <f>'G-1'!E30+'G-2'!E30+'G-3'!E30+'G-4'!E30</f>
        <v>18</v>
      </c>
      <c r="F30" s="6">
        <f t="shared" si="0"/>
        <v>995</v>
      </c>
      <c r="G30" s="2">
        <f t="shared" si="3"/>
        <v>3767.5</v>
      </c>
      <c r="H30" s="16" t="s">
        <v>132</v>
      </c>
      <c r="I30" s="39">
        <f>'G-1'!I30+'G-2'!I30+'G-3'!I30+'G-4'!I30</f>
        <v>181</v>
      </c>
      <c r="J30" s="39">
        <f>'G-1'!J30+'G-2'!J30+'G-3'!J30+'G-4'!J30</f>
        <v>647</v>
      </c>
      <c r="K30" s="39">
        <f>'G-1'!K30+'G-2'!K30+'G-3'!K30+'G-4'!K30</f>
        <v>60</v>
      </c>
      <c r="L30" s="39">
        <f>'G-1'!L30+'G-2'!L30+'G-3'!L30+'G-4'!L30</f>
        <v>9</v>
      </c>
      <c r="M30" s="6">
        <f t="shared" si="1"/>
        <v>880</v>
      </c>
      <c r="N30" s="2">
        <f t="shared" si="4"/>
        <v>1895.5</v>
      </c>
      <c r="O30" s="15" t="s">
        <v>124</v>
      </c>
      <c r="P30" s="99">
        <f>'G-1'!P30+'G-2'!P30+'G-3'!P30+'G-4'!P30</f>
        <v>66</v>
      </c>
      <c r="Q30" s="99">
        <f>'G-1'!Q30+'G-2'!Q30+'G-3'!Q30+'G-4'!Q30</f>
        <v>467</v>
      </c>
      <c r="R30" s="99">
        <f>'G-1'!R30+'G-2'!R30+'G-3'!R30+'G-4'!R30</f>
        <v>18</v>
      </c>
      <c r="S30" s="99">
        <f>'G-1'!S30+'G-2'!S30+'G-3'!S30+'G-4'!S30</f>
        <v>0</v>
      </c>
      <c r="T30" s="6">
        <f t="shared" ref="T30:T31" si="6">P30*0.5+Q30*1+R30*2+S30*2.5</f>
        <v>536</v>
      </c>
      <c r="U30" s="95">
        <f t="shared" ref="U30:U31" si="7">T30+T29+T28+T27</f>
        <v>2576.5</v>
      </c>
    </row>
    <row r="31" spans="1:21" ht="24" customHeight="1" thickBot="1" x14ac:dyDescent="0.25">
      <c r="A31" s="96" t="s">
        <v>104</v>
      </c>
      <c r="B31" s="40">
        <f>'G-1'!B31+'G-2'!B31+'G-3'!B31+'G-4'!B31</f>
        <v>203</v>
      </c>
      <c r="C31" s="40">
        <f>'G-1'!C31+'G-2'!C31+'G-3'!C31+'G-4'!C31</f>
        <v>714</v>
      </c>
      <c r="D31" s="40">
        <f>'G-1'!D31+'G-2'!D31+'G-3'!D31+'G-4'!D31</f>
        <v>61</v>
      </c>
      <c r="E31" s="40">
        <f>'G-1'!E31+'G-2'!E31+'G-3'!E31+'G-4'!E31</f>
        <v>8</v>
      </c>
      <c r="F31" s="7">
        <f t="shared" si="0"/>
        <v>957.5</v>
      </c>
      <c r="G31" s="3">
        <f t="shared" si="3"/>
        <v>3788</v>
      </c>
      <c r="H31" s="17" t="s">
        <v>133</v>
      </c>
      <c r="I31" s="40">
        <f>'G-1'!I31+'G-2'!I31+'G-3'!I31+'G-4'!I31</f>
        <v>197</v>
      </c>
      <c r="J31" s="40">
        <f>'G-1'!J31+'G-2'!J31+'G-3'!J31+'G-4'!J31</f>
        <v>705</v>
      </c>
      <c r="K31" s="40">
        <f>'G-1'!K31+'G-2'!K31+'G-3'!K31+'G-4'!K31</f>
        <v>71</v>
      </c>
      <c r="L31" s="40">
        <f>'G-1'!L31+'G-2'!L31+'G-3'!L31+'G-4'!L31</f>
        <v>17</v>
      </c>
      <c r="M31" s="7">
        <f t="shared" si="1"/>
        <v>988</v>
      </c>
      <c r="N31" s="3">
        <f t="shared" si="4"/>
        <v>1868</v>
      </c>
      <c r="O31" s="104" t="s">
        <v>125</v>
      </c>
      <c r="P31" s="105">
        <f>'G-1'!P31+'G-2'!P31+'G-3'!P31+'G-4'!P31</f>
        <v>39</v>
      </c>
      <c r="Q31" s="105">
        <f>'G-1'!Q31+'G-2'!Q31+'G-3'!Q31+'G-4'!Q31</f>
        <v>403</v>
      </c>
      <c r="R31" s="105">
        <f>'G-1'!R31+'G-2'!R31+'G-3'!R31+'G-4'!R31</f>
        <v>12</v>
      </c>
      <c r="S31" s="105">
        <f>'G-1'!S31+'G-2'!S31+'G-3'!S31+'G-4'!S31</f>
        <v>0</v>
      </c>
      <c r="T31" s="7">
        <f t="shared" si="6"/>
        <v>446.5</v>
      </c>
      <c r="U31" s="97">
        <f t="shared" si="7"/>
        <v>2279.5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3967.5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3859.5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3822.5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146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147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6" workbookViewId="0">
      <selection activeCell="B19" sqref="B19:B2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62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63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tr">
        <f>'G-1'!D5</f>
        <v>CL 72 - CR 43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64</v>
      </c>
      <c r="B6" s="115"/>
      <c r="C6" s="147" t="s">
        <v>135</v>
      </c>
      <c r="D6" s="147"/>
      <c r="E6" s="147"/>
      <c r="F6" s="56"/>
      <c r="G6" s="57"/>
      <c r="H6" s="48" t="s">
        <v>54</v>
      </c>
      <c r="I6" s="148">
        <f>'G-1'!S6</f>
        <v>43075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65</v>
      </c>
      <c r="B8" s="152" t="s">
        <v>66</v>
      </c>
      <c r="C8" s="150" t="s">
        <v>67</v>
      </c>
      <c r="D8" s="15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4" t="s">
        <v>73</v>
      </c>
      <c r="J8" s="156" t="s">
        <v>74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75</v>
      </c>
      <c r="B10" s="161">
        <v>2</v>
      </c>
      <c r="C10" s="67"/>
      <c r="D10" s="68" t="s">
        <v>76</v>
      </c>
      <c r="E10" s="42">
        <v>0</v>
      </c>
      <c r="F10" s="42">
        <v>0</v>
      </c>
      <c r="G10" s="42">
        <v>0</v>
      </c>
      <c r="H10" s="42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59"/>
      <c r="B11" s="162"/>
      <c r="C11" s="67" t="s">
        <v>77</v>
      </c>
      <c r="D11" s="70" t="s">
        <v>78</v>
      </c>
      <c r="E11" s="71">
        <v>55</v>
      </c>
      <c r="F11" s="71">
        <v>214</v>
      </c>
      <c r="G11" s="71">
        <v>50</v>
      </c>
      <c r="H11" s="71">
        <v>5</v>
      </c>
      <c r="I11" s="71">
        <f t="shared" ref="I11:I45" si="0">E11*0.5+F11+G11*2+H11*2.5</f>
        <v>354</v>
      </c>
      <c r="J11" s="72">
        <f>IF(I11=0,"0,00",I11/SUM(I10:I12)*100)</f>
        <v>70.307845084409138</v>
      </c>
    </row>
    <row r="12" spans="1:10" x14ac:dyDescent="0.2">
      <c r="A12" s="159"/>
      <c r="B12" s="162"/>
      <c r="C12" s="73" t="s">
        <v>85</v>
      </c>
      <c r="D12" s="74" t="s">
        <v>79</v>
      </c>
      <c r="E12" s="41">
        <v>31</v>
      </c>
      <c r="F12" s="41">
        <v>119</v>
      </c>
      <c r="G12" s="41">
        <v>5</v>
      </c>
      <c r="H12" s="41">
        <v>2</v>
      </c>
      <c r="I12" s="75">
        <f t="shared" si="0"/>
        <v>149.5</v>
      </c>
      <c r="J12" s="76">
        <f>IF(I12=0,"0,00",I12/SUM(I10:I12)*100)</f>
        <v>29.692154915590862</v>
      </c>
    </row>
    <row r="13" spans="1:10" x14ac:dyDescent="0.2">
      <c r="A13" s="159"/>
      <c r="B13" s="162"/>
      <c r="C13" s="77"/>
      <c r="D13" s="68" t="s">
        <v>76</v>
      </c>
      <c r="E13" s="42">
        <v>0</v>
      </c>
      <c r="F13" s="42">
        <v>0</v>
      </c>
      <c r="G13" s="42">
        <v>0</v>
      </c>
      <c r="H13" s="42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59"/>
      <c r="B14" s="162"/>
      <c r="C14" s="67" t="s">
        <v>80</v>
      </c>
      <c r="D14" s="70" t="s">
        <v>78</v>
      </c>
      <c r="E14" s="71">
        <v>62</v>
      </c>
      <c r="F14" s="71">
        <v>258</v>
      </c>
      <c r="G14" s="71">
        <v>33</v>
      </c>
      <c r="H14" s="71">
        <v>5</v>
      </c>
      <c r="I14" s="71">
        <f t="shared" si="0"/>
        <v>367.5</v>
      </c>
      <c r="J14" s="72">
        <f>IF(I14=0,"0,00",I14/SUM(I13:I15)*100)</f>
        <v>70.334928229665067</v>
      </c>
    </row>
    <row r="15" spans="1:10" x14ac:dyDescent="0.2">
      <c r="A15" s="159"/>
      <c r="B15" s="162"/>
      <c r="C15" s="73" t="s">
        <v>86</v>
      </c>
      <c r="D15" s="74" t="s">
        <v>79</v>
      </c>
      <c r="E15" s="41">
        <v>42</v>
      </c>
      <c r="F15" s="41">
        <v>128</v>
      </c>
      <c r="G15" s="41">
        <v>3</v>
      </c>
      <c r="H15" s="41">
        <v>0</v>
      </c>
      <c r="I15" s="75">
        <f t="shared" si="0"/>
        <v>155</v>
      </c>
      <c r="J15" s="76">
        <f>IF(I15=0,"0,00",I15/SUM(I13:I15)*100)</f>
        <v>29.665071770334926</v>
      </c>
    </row>
    <row r="16" spans="1:10" x14ac:dyDescent="0.2">
      <c r="A16" s="159"/>
      <c r="B16" s="162"/>
      <c r="C16" s="77"/>
      <c r="D16" s="68" t="s">
        <v>76</v>
      </c>
      <c r="E16" s="42">
        <v>0</v>
      </c>
      <c r="F16" s="42">
        <v>0</v>
      </c>
      <c r="G16" s="42">
        <v>0</v>
      </c>
      <c r="H16" s="42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59"/>
      <c r="B17" s="162"/>
      <c r="C17" s="67" t="s">
        <v>81</v>
      </c>
      <c r="D17" s="70" t="s">
        <v>78</v>
      </c>
      <c r="E17" s="71">
        <v>48</v>
      </c>
      <c r="F17" s="71">
        <v>174</v>
      </c>
      <c r="G17" s="71">
        <v>42</v>
      </c>
      <c r="H17" s="71">
        <v>2</v>
      </c>
      <c r="I17" s="71">
        <f t="shared" si="0"/>
        <v>287</v>
      </c>
      <c r="J17" s="72">
        <f>IF(I17=0,"0,00",I17/SUM(I16:I18)*100)</f>
        <v>61.72043010752688</v>
      </c>
    </row>
    <row r="18" spans="1:10" x14ac:dyDescent="0.2">
      <c r="A18" s="160"/>
      <c r="B18" s="163"/>
      <c r="C18" s="78" t="s">
        <v>87</v>
      </c>
      <c r="D18" s="74" t="s">
        <v>79</v>
      </c>
      <c r="E18" s="41">
        <v>22</v>
      </c>
      <c r="F18" s="41">
        <v>147</v>
      </c>
      <c r="G18" s="41">
        <v>5</v>
      </c>
      <c r="H18" s="41">
        <v>4</v>
      </c>
      <c r="I18" s="75">
        <f t="shared" si="0"/>
        <v>178</v>
      </c>
      <c r="J18" s="76">
        <f>IF(I18=0,"0,00",I18/SUM(I16:I18)*100)</f>
        <v>38.27956989247312</v>
      </c>
    </row>
    <row r="19" spans="1:10" x14ac:dyDescent="0.2">
      <c r="A19" s="158" t="s">
        <v>82</v>
      </c>
      <c r="B19" s="161"/>
      <c r="C19" s="79"/>
      <c r="D19" s="68" t="s">
        <v>76</v>
      </c>
      <c r="E19" s="42">
        <v>0</v>
      </c>
      <c r="F19" s="42">
        <v>0</v>
      </c>
      <c r="G19" s="42">
        <v>0</v>
      </c>
      <c r="H19" s="42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59"/>
      <c r="B20" s="162"/>
      <c r="C20" s="67" t="s">
        <v>77</v>
      </c>
      <c r="D20" s="70" t="s">
        <v>78</v>
      </c>
      <c r="E20" s="71">
        <f>'G-2'!B22+'G-2'!B24</f>
        <v>44</v>
      </c>
      <c r="F20" s="71">
        <f>'G-2'!C22+'G-2'!C24</f>
        <v>185</v>
      </c>
      <c r="G20" s="71">
        <f>'G-2'!D22+'G-2'!D24</f>
        <v>55</v>
      </c>
      <c r="H20" s="71">
        <f>'G-2'!E22+'G-2'!E24</f>
        <v>4</v>
      </c>
      <c r="I20" s="71">
        <f t="shared" si="0"/>
        <v>327</v>
      </c>
      <c r="J20" s="72">
        <f>IF(I20=0,"0,00",I20/SUM(I19:I21)*100)</f>
        <v>100</v>
      </c>
    </row>
    <row r="21" spans="1:10" x14ac:dyDescent="0.2">
      <c r="A21" s="159"/>
      <c r="B21" s="162"/>
      <c r="C21" s="73" t="s">
        <v>88</v>
      </c>
      <c r="D21" s="74" t="s">
        <v>79</v>
      </c>
      <c r="E21" s="41">
        <v>0</v>
      </c>
      <c r="F21" s="41">
        <v>0</v>
      </c>
      <c r="G21" s="41">
        <v>0</v>
      </c>
      <c r="H21" s="41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9"/>
      <c r="B22" s="162"/>
      <c r="C22" s="77"/>
      <c r="D22" s="68" t="s">
        <v>76</v>
      </c>
      <c r="E22" s="42">
        <v>0</v>
      </c>
      <c r="F22" s="42">
        <v>0</v>
      </c>
      <c r="G22" s="42">
        <v>0</v>
      </c>
      <c r="H22" s="42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59"/>
      <c r="B23" s="162"/>
      <c r="C23" s="67" t="s">
        <v>80</v>
      </c>
      <c r="D23" s="70" t="s">
        <v>78</v>
      </c>
      <c r="E23" s="71">
        <f>'G-2'!I14+'G-2'!I15</f>
        <v>35</v>
      </c>
      <c r="F23" s="71">
        <f>'G-2'!J14+'G-2'!J15</f>
        <v>176</v>
      </c>
      <c r="G23" s="71">
        <f>'G-2'!K14+'G-2'!K15</f>
        <v>45</v>
      </c>
      <c r="H23" s="71">
        <f>'G-2'!L14+'G-2'!L15</f>
        <v>5</v>
      </c>
      <c r="I23" s="71">
        <f t="shared" si="0"/>
        <v>296</v>
      </c>
      <c r="J23" s="72">
        <f>IF(I23=0,"0,00",I23/SUM(I22:I24)*100)</f>
        <v>100</v>
      </c>
    </row>
    <row r="24" spans="1:10" x14ac:dyDescent="0.2">
      <c r="A24" s="159"/>
      <c r="B24" s="162"/>
      <c r="C24" s="73" t="s">
        <v>89</v>
      </c>
      <c r="D24" s="74" t="s">
        <v>79</v>
      </c>
      <c r="E24" s="41">
        <v>0</v>
      </c>
      <c r="F24" s="41">
        <v>0</v>
      </c>
      <c r="G24" s="41">
        <v>0</v>
      </c>
      <c r="H24" s="41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9"/>
      <c r="B25" s="162"/>
      <c r="C25" s="77"/>
      <c r="D25" s="68" t="s">
        <v>76</v>
      </c>
      <c r="E25" s="42">
        <v>0</v>
      </c>
      <c r="F25" s="42">
        <v>0</v>
      </c>
      <c r="G25" s="42">
        <v>0</v>
      </c>
      <c r="H25" s="42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59"/>
      <c r="B26" s="162"/>
      <c r="C26" s="67" t="s">
        <v>81</v>
      </c>
      <c r="D26" s="70" t="s">
        <v>78</v>
      </c>
      <c r="E26" s="71">
        <f>'G-2'!P14+'G-2'!P15</f>
        <v>36</v>
      </c>
      <c r="F26" s="71">
        <f>'G-2'!Q14+'G-2'!Q15</f>
        <v>171</v>
      </c>
      <c r="G26" s="71">
        <f>'G-2'!R14+'G-2'!R15</f>
        <v>50</v>
      </c>
      <c r="H26" s="71">
        <f>'G-2'!S14+'G-2'!S15</f>
        <v>1</v>
      </c>
      <c r="I26" s="71">
        <f t="shared" si="0"/>
        <v>291.5</v>
      </c>
      <c r="J26" s="72">
        <f>IF(I26=0,"0,00",I26/SUM(I25:I27)*100)</f>
        <v>100</v>
      </c>
    </row>
    <row r="27" spans="1:10" x14ac:dyDescent="0.2">
      <c r="A27" s="160"/>
      <c r="B27" s="163"/>
      <c r="C27" s="78" t="s">
        <v>90</v>
      </c>
      <c r="D27" s="74" t="s">
        <v>79</v>
      </c>
      <c r="E27" s="41">
        <v>0</v>
      </c>
      <c r="F27" s="41">
        <v>0</v>
      </c>
      <c r="G27" s="41">
        <v>0</v>
      </c>
      <c r="H27" s="41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58" t="s">
        <v>83</v>
      </c>
      <c r="B28" s="161">
        <v>2</v>
      </c>
      <c r="C28" s="79"/>
      <c r="D28" s="68" t="s">
        <v>76</v>
      </c>
      <c r="E28" s="165">
        <v>0</v>
      </c>
      <c r="F28" s="165">
        <v>0</v>
      </c>
      <c r="G28" s="165">
        <v>0</v>
      </c>
      <c r="H28" s="165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9"/>
      <c r="B29" s="162"/>
      <c r="C29" s="67" t="s">
        <v>77</v>
      </c>
      <c r="D29" s="70" t="s">
        <v>78</v>
      </c>
      <c r="E29" s="166">
        <v>0</v>
      </c>
      <c r="F29" s="166">
        <v>0</v>
      </c>
      <c r="G29" s="166">
        <v>0</v>
      </c>
      <c r="H29" s="166">
        <v>0</v>
      </c>
      <c r="I29" s="71">
        <f t="shared" si="0"/>
        <v>0</v>
      </c>
      <c r="J29" s="72" t="str">
        <f>IF(I29=0,"0,00",I29/SUM(I28:I30)*100)</f>
        <v>0,00</v>
      </c>
    </row>
    <row r="30" spans="1:10" x14ac:dyDescent="0.2">
      <c r="A30" s="159"/>
      <c r="B30" s="162"/>
      <c r="C30" s="73" t="s">
        <v>91</v>
      </c>
      <c r="D30" s="74" t="s">
        <v>79</v>
      </c>
      <c r="E30" s="167">
        <v>0</v>
      </c>
      <c r="F30" s="167">
        <v>0</v>
      </c>
      <c r="G30" s="167">
        <v>0</v>
      </c>
      <c r="H30" s="167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59"/>
      <c r="B31" s="162"/>
      <c r="C31" s="77"/>
      <c r="D31" s="68" t="s">
        <v>76</v>
      </c>
      <c r="E31" s="165">
        <v>0</v>
      </c>
      <c r="F31" s="165">
        <v>0</v>
      </c>
      <c r="G31" s="165">
        <v>0</v>
      </c>
      <c r="H31" s="165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80</v>
      </c>
      <c r="D32" s="70" t="s">
        <v>78</v>
      </c>
      <c r="E32" s="166">
        <v>0</v>
      </c>
      <c r="F32" s="166">
        <v>0</v>
      </c>
      <c r="G32" s="166">
        <v>0</v>
      </c>
      <c r="H32" s="166">
        <v>0</v>
      </c>
      <c r="I32" s="71">
        <f t="shared" si="0"/>
        <v>0</v>
      </c>
      <c r="J32" s="72" t="str">
        <f>IF(I32=0,"0,00",I32/SUM(I31:I33)*100)</f>
        <v>0,00</v>
      </c>
    </row>
    <row r="33" spans="1:10" x14ac:dyDescent="0.2">
      <c r="A33" s="159"/>
      <c r="B33" s="162"/>
      <c r="C33" s="73" t="s">
        <v>92</v>
      </c>
      <c r="D33" s="74" t="s">
        <v>79</v>
      </c>
      <c r="E33" s="167">
        <v>0</v>
      </c>
      <c r="F33" s="167">
        <v>0</v>
      </c>
      <c r="G33" s="167">
        <v>0</v>
      </c>
      <c r="H33" s="167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59"/>
      <c r="B34" s="162"/>
      <c r="C34" s="77"/>
      <c r="D34" s="68" t="s">
        <v>76</v>
      </c>
      <c r="E34" s="165">
        <v>0</v>
      </c>
      <c r="F34" s="165">
        <v>0</v>
      </c>
      <c r="G34" s="165">
        <v>0</v>
      </c>
      <c r="H34" s="165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81</v>
      </c>
      <c r="D35" s="70" t="s">
        <v>78</v>
      </c>
      <c r="E35" s="166">
        <v>0</v>
      </c>
      <c r="F35" s="166">
        <v>0</v>
      </c>
      <c r="G35" s="166">
        <v>0</v>
      </c>
      <c r="H35" s="166">
        <v>0</v>
      </c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60"/>
      <c r="B36" s="163"/>
      <c r="C36" s="78" t="s">
        <v>93</v>
      </c>
      <c r="D36" s="74" t="s">
        <v>79</v>
      </c>
      <c r="E36" s="167">
        <v>0</v>
      </c>
      <c r="F36" s="167">
        <v>0</v>
      </c>
      <c r="G36" s="167">
        <v>0</v>
      </c>
      <c r="H36" s="167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58" t="s">
        <v>84</v>
      </c>
      <c r="B37" s="161">
        <v>3</v>
      </c>
      <c r="C37" s="79"/>
      <c r="D37" s="68" t="s">
        <v>76</v>
      </c>
      <c r="E37" s="42">
        <v>13</v>
      </c>
      <c r="F37" s="42">
        <v>34</v>
      </c>
      <c r="G37" s="42">
        <v>1</v>
      </c>
      <c r="H37" s="42">
        <v>1</v>
      </c>
      <c r="I37" s="42">
        <f t="shared" si="0"/>
        <v>45</v>
      </c>
      <c r="J37" s="69">
        <f>IF(I37=0,"0,00",I37/SUM(I37:I39)*100)</f>
        <v>3.7942664418212479</v>
      </c>
    </row>
    <row r="38" spans="1:10" x14ac:dyDescent="0.2">
      <c r="A38" s="159"/>
      <c r="B38" s="162"/>
      <c r="C38" s="67" t="s">
        <v>77</v>
      </c>
      <c r="D38" s="70" t="s">
        <v>78</v>
      </c>
      <c r="E38" s="71">
        <v>230</v>
      </c>
      <c r="F38" s="71">
        <v>826</v>
      </c>
      <c r="G38" s="71">
        <v>38</v>
      </c>
      <c r="H38" s="71">
        <v>4</v>
      </c>
      <c r="I38" s="71">
        <f t="shared" si="0"/>
        <v>1027</v>
      </c>
      <c r="J38" s="72">
        <f>IF(I38=0,"0,00",I38/SUM(I37:I39)*100)</f>
        <v>86.593591905564921</v>
      </c>
    </row>
    <row r="39" spans="1:10" x14ac:dyDescent="0.2">
      <c r="A39" s="159"/>
      <c r="B39" s="162"/>
      <c r="C39" s="73" t="s">
        <v>94</v>
      </c>
      <c r="D39" s="74" t="s">
        <v>79</v>
      </c>
      <c r="E39" s="41">
        <v>15</v>
      </c>
      <c r="F39" s="41">
        <v>104</v>
      </c>
      <c r="G39" s="41">
        <v>0</v>
      </c>
      <c r="H39" s="41">
        <v>1</v>
      </c>
      <c r="I39" s="75">
        <f t="shared" si="0"/>
        <v>114</v>
      </c>
      <c r="J39" s="76">
        <f>IF(I39=0,"0,00",I39/SUM(I37:I39)*100)</f>
        <v>9.6121416526138272</v>
      </c>
    </row>
    <row r="40" spans="1:10" x14ac:dyDescent="0.2">
      <c r="A40" s="159"/>
      <c r="B40" s="162"/>
      <c r="C40" s="77"/>
      <c r="D40" s="68" t="s">
        <v>76</v>
      </c>
      <c r="E40" s="42">
        <v>6</v>
      </c>
      <c r="F40" s="42">
        <v>15</v>
      </c>
      <c r="G40" s="42">
        <v>3</v>
      </c>
      <c r="H40" s="42">
        <v>0</v>
      </c>
      <c r="I40" s="42">
        <f t="shared" si="0"/>
        <v>24</v>
      </c>
      <c r="J40" s="69">
        <f>IF(I40=0,"0,00",I40/SUM(I40:I42)*100)</f>
        <v>2.1361815754339117</v>
      </c>
    </row>
    <row r="41" spans="1:10" x14ac:dyDescent="0.2">
      <c r="A41" s="159"/>
      <c r="B41" s="162"/>
      <c r="C41" s="67" t="s">
        <v>80</v>
      </c>
      <c r="D41" s="70" t="s">
        <v>78</v>
      </c>
      <c r="E41" s="71">
        <v>208</v>
      </c>
      <c r="F41" s="71">
        <v>752</v>
      </c>
      <c r="G41" s="71">
        <v>49</v>
      </c>
      <c r="H41" s="71">
        <v>16</v>
      </c>
      <c r="I41" s="71">
        <f t="shared" si="0"/>
        <v>994</v>
      </c>
      <c r="J41" s="72">
        <f>IF(I41=0,"0,00",I41/SUM(I40:I42)*100)</f>
        <v>88.473520249221181</v>
      </c>
    </row>
    <row r="42" spans="1:10" x14ac:dyDescent="0.2">
      <c r="A42" s="159"/>
      <c r="B42" s="162"/>
      <c r="C42" s="73" t="s">
        <v>95</v>
      </c>
      <c r="D42" s="74" t="s">
        <v>79</v>
      </c>
      <c r="E42" s="41">
        <v>14</v>
      </c>
      <c r="F42" s="41">
        <v>96</v>
      </c>
      <c r="G42" s="41">
        <v>0</v>
      </c>
      <c r="H42" s="41">
        <v>1</v>
      </c>
      <c r="I42" s="75">
        <f t="shared" si="0"/>
        <v>105.5</v>
      </c>
      <c r="J42" s="76">
        <f>IF(I42=0,"0,00",I42/SUM(I40:I42)*100)</f>
        <v>9.3902981753449044</v>
      </c>
    </row>
    <row r="43" spans="1:10" x14ac:dyDescent="0.2">
      <c r="A43" s="159"/>
      <c r="B43" s="162"/>
      <c r="C43" s="77"/>
      <c r="D43" s="68" t="s">
        <v>76</v>
      </c>
      <c r="E43" s="42">
        <v>9</v>
      </c>
      <c r="F43" s="42">
        <v>20</v>
      </c>
      <c r="G43" s="42">
        <v>2</v>
      </c>
      <c r="H43" s="42">
        <v>0</v>
      </c>
      <c r="I43" s="42">
        <f t="shared" si="0"/>
        <v>28.5</v>
      </c>
      <c r="J43" s="69">
        <f>IF(I43=0,"0,00",I43/SUM(I43:I45)*100)</f>
        <v>2.3524556335121747</v>
      </c>
    </row>
    <row r="44" spans="1:10" x14ac:dyDescent="0.2">
      <c r="A44" s="159"/>
      <c r="B44" s="162"/>
      <c r="C44" s="67" t="s">
        <v>81</v>
      </c>
      <c r="D44" s="70" t="s">
        <v>78</v>
      </c>
      <c r="E44" s="71">
        <v>247</v>
      </c>
      <c r="F44" s="71">
        <v>856</v>
      </c>
      <c r="G44" s="71">
        <v>51</v>
      </c>
      <c r="H44" s="71">
        <v>3</v>
      </c>
      <c r="I44" s="71">
        <f t="shared" si="0"/>
        <v>1089</v>
      </c>
      <c r="J44" s="72">
        <f>IF(I44=0,"0,00",I44/SUM(I43:I45)*100)</f>
        <v>89.888567891044161</v>
      </c>
    </row>
    <row r="45" spans="1:10" x14ac:dyDescent="0.2">
      <c r="A45" s="160"/>
      <c r="B45" s="163"/>
      <c r="C45" s="78" t="s">
        <v>96</v>
      </c>
      <c r="D45" s="74" t="s">
        <v>79</v>
      </c>
      <c r="E45" s="41">
        <v>26</v>
      </c>
      <c r="F45" s="41">
        <v>81</v>
      </c>
      <c r="G45" s="41">
        <v>0</v>
      </c>
      <c r="H45" s="41">
        <v>0</v>
      </c>
      <c r="I45" s="80">
        <f t="shared" si="0"/>
        <v>94</v>
      </c>
      <c r="J45" s="76">
        <f>IF(I45=0,"0,00",I45/SUM(I43:I45)*100)</f>
        <v>7.7589764754436645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2017-12-27T21:51:06Z</dcterms:modified>
</cp:coreProperties>
</file>